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2026\Daily work\强震仪资料\"/>
    </mc:Choice>
  </mc:AlternateContent>
  <xr:revisionPtr revIDLastSave="0" documentId="13_ncr:1_{A33FEAF3-8161-4D6A-B621-0809FDC6EF78}" xr6:coauthVersionLast="47" xr6:coauthVersionMax="47" xr10:uidLastSave="{00000000-0000-0000-0000-000000000000}"/>
  <bookViews>
    <workbookView xWindow="555" yWindow="420" windowWidth="23190" windowHeight="13800" xr2:uid="{00000000-000D-0000-FFFF-FFFF00000000}"/>
  </bookViews>
  <sheets>
    <sheet name="功能点清单与汇总统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38" i="1"/>
  <c r="B37" i="1"/>
  <c r="B36" i="1"/>
  <c r="I31" i="1"/>
  <c r="G31" i="1"/>
  <c r="F31" i="1"/>
  <c r="E31" i="1"/>
  <c r="D31" i="1"/>
  <c r="C31" i="1"/>
  <c r="B31" i="1"/>
  <c r="I30" i="1"/>
  <c r="G30" i="1"/>
  <c r="F30" i="1"/>
  <c r="E30" i="1"/>
  <c r="D30" i="1"/>
  <c r="C30" i="1"/>
  <c r="B30" i="1"/>
  <c r="I29" i="1"/>
  <c r="G29" i="1"/>
  <c r="F29" i="1"/>
  <c r="E29" i="1"/>
  <c r="D29" i="1"/>
  <c r="C29" i="1"/>
  <c r="B29" i="1"/>
  <c r="J29" i="1" s="1"/>
  <c r="I28" i="1"/>
  <c r="G28" i="1"/>
  <c r="F28" i="1"/>
  <c r="E28" i="1"/>
  <c r="D28" i="1"/>
  <c r="C28" i="1"/>
  <c r="B28" i="1"/>
  <c r="I27" i="1"/>
  <c r="G27" i="1"/>
  <c r="F27" i="1"/>
  <c r="E27" i="1"/>
  <c r="D27" i="1"/>
  <c r="C27" i="1"/>
  <c r="B27" i="1"/>
  <c r="I26" i="1"/>
  <c r="G26" i="1"/>
  <c r="F26" i="1"/>
  <c r="E26" i="1"/>
  <c r="D26" i="1"/>
  <c r="C26" i="1"/>
  <c r="B26" i="1"/>
  <c r="I25" i="1"/>
  <c r="G25" i="1"/>
  <c r="F25" i="1"/>
  <c r="E25" i="1"/>
  <c r="D25" i="1"/>
  <c r="C25" i="1"/>
  <c r="B25" i="1"/>
  <c r="I24" i="1"/>
  <c r="G24" i="1"/>
  <c r="F24" i="1"/>
  <c r="E24" i="1"/>
  <c r="D24" i="1"/>
  <c r="C24" i="1"/>
  <c r="B24" i="1"/>
  <c r="I23" i="1"/>
  <c r="G23" i="1"/>
  <c r="F23" i="1"/>
  <c r="E23" i="1"/>
  <c r="D23" i="1"/>
  <c r="C23" i="1"/>
  <c r="B23" i="1"/>
  <c r="I22" i="1"/>
  <c r="G22" i="1"/>
  <c r="F22" i="1"/>
  <c r="E22" i="1"/>
  <c r="D22" i="1"/>
  <c r="C22" i="1"/>
  <c r="B22" i="1"/>
  <c r="F17" i="1"/>
  <c r="E17" i="1"/>
  <c r="D17" i="1"/>
  <c r="C17" i="1"/>
  <c r="B17" i="1"/>
  <c r="F16" i="1"/>
  <c r="E16" i="1"/>
  <c r="D16" i="1"/>
  <c r="C16" i="1"/>
  <c r="B16" i="1"/>
  <c r="F15" i="1"/>
  <c r="E15" i="1"/>
  <c r="D15" i="1"/>
  <c r="C15" i="1"/>
  <c r="B15" i="1"/>
  <c r="F14" i="1"/>
  <c r="E14" i="1"/>
  <c r="D14" i="1"/>
  <c r="C14" i="1"/>
  <c r="B14" i="1"/>
  <c r="B10" i="1"/>
  <c r="B9" i="1"/>
  <c r="B8" i="1"/>
  <c r="B7" i="1"/>
  <c r="B6" i="1"/>
  <c r="C18" i="1" l="1"/>
  <c r="C39" i="1"/>
  <c r="J26" i="1"/>
  <c r="D18" i="1"/>
  <c r="J22" i="1"/>
  <c r="E32" i="1"/>
  <c r="F32" i="1"/>
  <c r="E18" i="1"/>
  <c r="G17" i="1"/>
  <c r="H17" i="1" s="1"/>
  <c r="G15" i="1"/>
  <c r="H15" i="1" s="1"/>
  <c r="I32" i="1"/>
  <c r="B32" i="1"/>
  <c r="C32" i="1"/>
  <c r="D32" i="1"/>
  <c r="G32" i="1"/>
  <c r="J31" i="1"/>
  <c r="J23" i="1"/>
  <c r="H24" i="1"/>
  <c r="H28" i="1"/>
  <c r="F18" i="1"/>
  <c r="J24" i="1"/>
  <c r="J30" i="1"/>
  <c r="J25" i="1"/>
  <c r="J27" i="1"/>
  <c r="G16" i="1"/>
  <c r="H16" i="1" s="1"/>
  <c r="G14" i="1"/>
  <c r="H14" i="1" s="1"/>
  <c r="J28" i="1"/>
  <c r="H23" i="1"/>
  <c r="H27" i="1"/>
  <c r="H31" i="1"/>
  <c r="C36" i="1"/>
  <c r="B18" i="1"/>
  <c r="C7" i="1"/>
  <c r="H22" i="1"/>
  <c r="H26" i="1"/>
  <c r="H30" i="1"/>
  <c r="C37" i="1"/>
  <c r="C8" i="1"/>
  <c r="C38" i="1"/>
  <c r="H25" i="1"/>
  <c r="H29" i="1"/>
  <c r="C9" i="1"/>
  <c r="C6" i="1"/>
  <c r="C10" i="1"/>
  <c r="J32" i="1" l="1"/>
  <c r="G18" i="1"/>
  <c r="H18" i="1" s="1"/>
  <c r="H32" i="1"/>
</calcChain>
</file>

<file path=xl/sharedStrings.xml><?xml version="1.0" encoding="utf-8"?>
<sst xmlns="http://schemas.openxmlformats.org/spreadsheetml/2006/main" count="1431" uniqueCount="852">
  <si>
    <t>深圳面元数据记录仪项目 — 功能点清单与汇总统计（公式自动化版）</t>
  </si>
  <si>
    <t>⚙️ 编辑下方数据表（第 44 行开始）后，上方汇总统计与图表自动重算（WPS/Excel 打开自动刷新）</t>
  </si>
  <si>
    <t>一、总体概况</t>
  </si>
  <si>
    <t>指标</t>
  </si>
  <si>
    <t>数量</t>
  </si>
  <si>
    <t>占比</t>
  </si>
  <si>
    <t>功能点总数</t>
  </si>
  <si>
    <t>P0（第二阶段目标）</t>
  </si>
  <si>
    <t>P1（样机必须完成）</t>
  </si>
  <si>
    <t>P2（可延期功能）</t>
  </si>
  <si>
    <t>P3（商用规划功能）</t>
  </si>
  <si>
    <t>二、优先级 × 进度交叉表</t>
  </si>
  <si>
    <t>优先级</t>
  </si>
  <si>
    <t>已完成</t>
  </si>
  <si>
    <t>联调中</t>
  </si>
  <si>
    <t>开发中</t>
  </si>
  <si>
    <t>开发中（待Linux）</t>
  </si>
  <si>
    <t>未开始</t>
  </si>
  <si>
    <t>合计</t>
  </si>
  <si>
    <t>完成率</t>
  </si>
  <si>
    <t>P0</t>
  </si>
  <si>
    <t>P1</t>
  </si>
  <si>
    <t>P2</t>
  </si>
  <si>
    <t>P3</t>
  </si>
  <si>
    <t>三、各模块功能点分布</t>
  </si>
  <si>
    <t>模块</t>
  </si>
  <si>
    <t>总计</t>
  </si>
  <si>
    <t>开发中(含联调/部分)</t>
  </si>
  <si>
    <t>摘要页面（Summary）</t>
  </si>
  <si>
    <t>健康页面（Health）</t>
  </si>
  <si>
    <t>事件页面（Events）</t>
  </si>
  <si>
    <t>波形页面（Waveform）</t>
  </si>
  <si>
    <t>维护页面（Maintenance）</t>
  </si>
  <si>
    <t>配置页面（Configuration）</t>
  </si>
  <si>
    <t>系统辅助功能（System Functions）</t>
  </si>
  <si>
    <t>驱动（System drive）</t>
  </si>
  <si>
    <t>★0430 新增软件功能点（R7 手册中无对应，纳入完成率统计）</t>
  </si>
  <si>
    <t>★0430 新增（清单未覆盖）</t>
  </si>
  <si>
    <t>四、整体状态分布</t>
  </si>
  <si>
    <t>状态</t>
  </si>
  <si>
    <t>五、完整功能点列表（编辑此区域，上方汇总自动更新）</t>
  </si>
  <si>
    <t>序号</t>
  </si>
  <si>
    <t>编号</t>
  </si>
  <si>
    <t>当前总进度</t>
  </si>
  <si>
    <t>所属模块</t>
  </si>
  <si>
    <t>功能点</t>
  </si>
  <si>
    <t>备注</t>
  </si>
  <si>
    <t>说明</t>
  </si>
  <si>
    <t>S-1</t>
  </si>
  <si>
    <t>Time - GNSS 天线状态</t>
  </si>
  <si>
    <t>No GNSS antenna</t>
  </si>
  <si>
    <t>显示 GNSS 天线是否连接</t>
  </si>
  <si>
    <t>S-2</t>
  </si>
  <si>
    <t>Time - GNSS 卫星数量</t>
  </si>
  <si>
    <t>satellites</t>
  </si>
  <si>
    <t>显示当前锁定卫星数量</t>
  </si>
  <si>
    <t>S-3</t>
  </si>
  <si>
    <t>Time - 时钟漂移</t>
  </si>
  <si>
    <t>uncertainty</t>
  </si>
  <si>
    <t>显示时间同步精度（分钟/秒）</t>
  </si>
  <si>
    <t>S-4</t>
  </si>
  <si>
    <t>Media - SD 卡存在状态</t>
  </si>
  <si>
    <t>Archive card</t>
  </si>
  <si>
    <t>显示 SD 卡是否插入</t>
  </si>
  <si>
    <t>S-5</t>
  </si>
  <si>
    <t>Media - 上次写入存档</t>
  </si>
  <si>
    <t>Archive last written</t>
  </si>
  <si>
    <t>是否正在写入存储</t>
  </si>
  <si>
    <t>S-6</t>
  </si>
  <si>
    <t>Media - 存储使用率显示</t>
  </si>
  <si>
    <t>百分比</t>
  </si>
  <si>
    <t>显示当前存储使用百分比和状态</t>
  </si>
  <si>
    <t>S-7</t>
  </si>
  <si>
    <t>Media - 剩余存储容量</t>
  </si>
  <si>
    <t>GB</t>
  </si>
  <si>
    <t>显示剩余存储空间</t>
  </si>
  <si>
    <t>S-8</t>
  </si>
  <si>
    <t>Media - 剩余可记录天数</t>
  </si>
  <si>
    <t>days</t>
  </si>
  <si>
    <t>根据采样率估算剩余天数</t>
  </si>
  <si>
    <t>S-9</t>
  </si>
  <si>
    <t>System - 设备运行时长</t>
  </si>
  <si>
    <t>Uptime</t>
  </si>
  <si>
    <t>显示系统已运行时间</t>
  </si>
  <si>
    <t>S-10</t>
  </si>
  <si>
    <t>System - 系统供电电压</t>
  </si>
  <si>
    <t>电压值</t>
  </si>
  <si>
    <t>显示当前系统输入电压，用于监控供电是否稳定</t>
  </si>
  <si>
    <t>S-11</t>
  </si>
  <si>
    <t>System - 配置状态显示</t>
  </si>
  <si>
    <t>Committed</t>
  </si>
  <si>
    <t>显示配置是否已生效</t>
  </si>
  <si>
    <t>S-12</t>
  </si>
  <si>
    <t>System - 最近配置文件加载</t>
  </si>
  <si>
    <t>Last file loaded</t>
  </si>
  <si>
    <t>显示最近一次加载的配置文件</t>
  </si>
  <si>
    <t>S-13</t>
  </si>
  <si>
    <t>Waveform - 实时波形监测</t>
  </si>
  <si>
    <t>命名指定模式： ${N}.${S}.${C}_@_${Hz}  ${N} 代表观测网名称; ${S} 表示站点名称; ${C} 为通道名称; ${Hz} 为采样率</t>
  </si>
  <si>
    <t>提供三轴实时波形缩略图，方便安装人员在现场实时监测传感器的反应。转到波形页面可查看更详细的波形图。</t>
  </si>
  <si>
    <t>HE-1</t>
  </si>
  <si>
    <t>Events - 最近一次事件时间</t>
  </si>
  <si>
    <t>None</t>
  </si>
  <si>
    <t>"None" 表示自系统启动或上次清除以来，尚未检测到满足条件的地震事件</t>
  </si>
  <si>
    <t>HE-2</t>
  </si>
  <si>
    <t>Events - 事件归档</t>
  </si>
  <si>
    <t>Disabled</t>
  </si>
  <si>
    <t>可在配置选择是否将事件数据存储到 SD 卡。如果未开启此开关，系统将不会在 SD 卡上保留事件副本。</t>
  </si>
  <si>
    <t>HE-3</t>
  </si>
  <si>
    <t>Events - 触发窗口</t>
  </si>
  <si>
    <t>触发窗口时间（秒）</t>
  </si>
  <si>
    <t>如果收到的投票不足，设备会在“配置的一段时间内（configured period of time）”等待额外的触发，以允许传输延迟 。</t>
  </si>
  <si>
    <t>HE-4</t>
  </si>
  <si>
    <t>Events - 投票阈值</t>
  </si>
  <si>
    <t>"1" 意味着只要有 1 票（即任一通道触发），系统就会立即声明一个事件。</t>
  </si>
  <si>
    <t>当收到的投票数“等于或高于配置的所需票数（required votes）”时，才会宣布一个事件 。</t>
  </si>
  <si>
    <t>HE-5</t>
  </si>
  <si>
    <t>Events - 触发检测器</t>
  </si>
  <si>
    <t>手册第 4.8.5 节介绍了检测器算法（Threshold 或 STA/LTA）；在配置部分的Detector1/2/3 进行设置</t>
  </si>
  <si>
    <t>横杠通常对应设备的三轴（X/Y/Z 或 N/E/Z）。显示的 "- / - / -" 表示目前三个通道的触发器可能都未被激活或未配置具体的检测算法 。</t>
  </si>
  <si>
    <t>HDA-1</t>
  </si>
  <si>
    <t>Data - 主采样率</t>
  </si>
  <si>
    <t>主数据流的连续采样频率；在配置部分的Primary Channels进行设置</t>
  </si>
  <si>
    <t>Primary sample rate [Hz]的范围：1、2、5、10、20、40、50、80、100、125、200、250、500、1000、2000、5000</t>
  </si>
  <si>
    <t>HDA-2</t>
  </si>
  <si>
    <t>Data - 第二采样率</t>
  </si>
  <si>
    <t>配置第二个不同频率的数据流；在配置部分的Secondary Channels进行设置</t>
  </si>
  <si>
    <t>配置部分的次级输出类型（Secondary output type）：  线性相位（Linear phase）：选择高性能抗混叠滤波器，该滤波器对所有频率都具有恒定延迟，能够最大限度地减少相位失真。  最小相位（Minimum phase）：选择抗混叠滤波器，该滤波器具有最小延迟，与线性相位滤波器相比，大大降低了延迟。  禁用（Disabled）：选择禁用以关闭此通道集的输出。  更多关于滤波器响应的信息，请参阅手册中的"下载通道响应文件"。</t>
  </si>
  <si>
    <t>HDA-3</t>
  </si>
  <si>
    <t>Data - 灵敏度</t>
  </si>
  <si>
    <t>单位：counts / g；手册第 4.7.1 节提到，这是传感器的标称灵敏度，定义了物理加速度与数字计数之间的换算关系。</t>
  </si>
  <si>
    <t>如：8.00E6 cnt/g；表示 1g 的加速度对应 800万个数字单位。</t>
  </si>
  <si>
    <t>HDA-4</t>
  </si>
  <si>
    <t>Data - 方向修正</t>
  </si>
  <si>
    <t>在配置部分的Orientation correction进行设置；手册第 4.7 节提到，系统支持通过软件算法修正安装时的角度偏差（方位角/倾角）。</t>
  </si>
  <si>
    <t>启用校正 (Enable)：数据基于修正后的地理坐标数据（排除安装倾斜）  如未启用，说明数据是基于传感器物理坐标系直接输出的。</t>
  </si>
  <si>
    <t>HDA-5</t>
  </si>
  <si>
    <t>Data - 标定状态</t>
  </si>
  <si>
    <t>手册第 5.5 节详细介绍了标定功能，包括阶跃（Step）或正弦波信号。</t>
  </si>
  <si>
    <t>当显示为 “Inactive” 时，通常表示当前没有正在进行的校准任务，或者校准信号未被触发；用户可以通过 Waveform 界面手动执行传感器校准并查看波形数据 。</t>
  </si>
  <si>
    <t>HDA-6</t>
  </si>
  <si>
    <t>Data - 传感器模式</t>
  </si>
  <si>
    <t>在配置部分的Accelerometer进行设置；手册在 5.1.4 Data（数据状态） 章节中定义了该术语：Sensor Mode（传感器模式）：指 TitanSMA 水平向和垂直向通道的工作模式，单位为 g 。</t>
  </si>
  <si>
    <t>用于设置传感器满量程范围的参数，而 1g 是该参数的可选预设值之一 。</t>
  </si>
  <si>
    <t>HT-1</t>
  </si>
  <si>
    <t>Time - 时间状态</t>
  </si>
  <si>
    <t>在手册的 5.1.5 Time 章节中，详细列出了内部系统时钟的状态及其含义 。这些状态用于指示数据的时间戳准确性。</t>
  </si>
  <si>
    <t>状态说明：  No GNSS antenna（未检测到天线。）：系统未感应到天线电流（天线缺失或线路断路）；  Initializing（初始化）： 仪器刚上电，正在尝试与 GPS 接收机同步时间；  Time OK（时间正常）： 定时质量在配置的规格范围内 ；  Antenna short（天线短路）： GPS 接收机检测到天线短路 ；  Time error（时间错误）： GPS 处于失锁状态，且已超过初始化阶段（上电 10 分钟后）。</t>
  </si>
  <si>
    <t>HT-2</t>
  </si>
  <si>
    <t>Time - 时钟漂移（同S-3）</t>
  </si>
  <si>
    <t>在手册的 5.1.5 Time 章节中，Uncertainty 被定义为对数字记录仪时钟时间不确定度的估计，单位为微秒（µs） 。</t>
  </si>
  <si>
    <t>计算依据： 它是基于时钟漂移和温度测量值进行估算的 ；  与 GNSS 的关系： 当 GPS 接收机处于未锁定状态（例如显示 "No GNSS antenna"）的时间越长，时间不确定度（Uncertainty）的数值就会越高 。</t>
  </si>
  <si>
    <t>HT-3</t>
  </si>
  <si>
    <t>Time - 卫星数量</t>
  </si>
  <si>
    <t>在手册的 5.1.5 Time 章节中，GPS satellites 项显示的是 GPS 接收机用于计算当前位置的 卫星数量 。</t>
  </si>
  <si>
    <t>GNSS satellites 在 Health 页面上是一个实时数值，反映了设备当前“看”到了多少颗卫星。如果该数值为 0 或非常小，系统将无法锁定时间，导致 Uncertainty（不确定度） 增加并最终触发 Time Error（时间错误） 。</t>
  </si>
  <si>
    <t>HT-4</t>
  </si>
  <si>
    <t>Time - 地理坐标</t>
  </si>
  <si>
    <t>显示系统最后一次成功定位</t>
  </si>
  <si>
    <t>即便当前搜星为 0，系统通常会保留最后一次有效的地理位置信息。</t>
  </si>
  <si>
    <t>HT-5</t>
  </si>
  <si>
    <t>Time - 海拔高度</t>
  </si>
  <si>
    <t>数值必须以“整数米”（integer metres）的形式填入</t>
  </si>
  <si>
    <t>由 GNSS 接收机解算的垂直高度</t>
  </si>
  <si>
    <t>HT-6</t>
  </si>
  <si>
    <t>Time - 地理坐标（用户定义位置）</t>
  </si>
  <si>
    <t>在配置部分的Timing and Location进行设置</t>
  </si>
  <si>
    <t>在室内或无法接收卫星信号的场所，用户可以手动输入固定坐标。</t>
  </si>
  <si>
    <t>HT-7</t>
  </si>
  <si>
    <t>Time - 海拔高度（用户定义位置）</t>
  </si>
  <si>
    <t>数值必须以“整数米”（integer metres）的形式填入；在配置部分的Timing and Location进行设置</t>
  </si>
  <si>
    <t>不能只填了经纬度却把海拔空着，或者只填海拔不填经纬度。如果这样操作，配置可能失效或报错。</t>
  </si>
  <si>
    <t>HDE-1</t>
  </si>
  <si>
    <t>Device - 系统运行时间</t>
  </si>
  <si>
    <t>手册在 5.1.2 Device（设备状态） 章节中提到，显示的是自该设备上一次重新启动以来所经过的时间 。</t>
  </si>
  <si>
    <t>通常以天、小时、分钟和秒为单位</t>
  </si>
  <si>
    <t>HDE-2</t>
  </si>
  <si>
    <t>Device - 数据流速率</t>
  </si>
  <si>
    <t>手册在 5.1.2 Device（设备状态） 章节中提到，显示的是当前所有已启用的数据流（Streamers）生成的合并数据包速率。</t>
  </si>
  <si>
    <t>如无数据流出。这可能意味着没有客户端连接到 Seedlink 端口或未配置实时转发。</t>
  </si>
  <si>
    <t>HDE-3</t>
  </si>
  <si>
    <t>Device - 已启用流数量</t>
  </si>
  <si>
    <t>手册在 5.1.2 Device（设备状态） 章节中提到，指示当前已配置并激活的数据转发器（Streamers）数量。</t>
  </si>
  <si>
    <t>如无，则显示为0</t>
  </si>
  <si>
    <t>HDE-4</t>
  </si>
  <si>
    <t>Device - 配置状态</t>
  </si>
  <si>
    <t>手册在 5.1.2 Device（设备状态） 章节中提到，未提交会显示红色；显示Committed表示当前的设置已成功写入 Flash 存储器。</t>
  </si>
  <si>
    <t>参数修改分为两个阶段：  第一阶段（暂存）： 当你在界面上修改了某个设置（例如更改了采样率或位置信息）并点击“确定”或“应用”时，这些更改只是保存在浏览器的内存或设备的临时缓存中。  第二阶段（提交/Commit）： 只有当你点击页面顶部的 Commit（提交） 按钮时，这些设置才会真正写入设备的非易失性存储器（永久保存）。</t>
  </si>
  <si>
    <t>HDE-5</t>
  </si>
  <si>
    <t>Device - 固件版本</t>
  </si>
  <si>
    <t>手册在 5.1.2 Device（设备状态） 章节中提到，显示设备当前运行的固件版本号。</t>
  </si>
  <si>
    <t>用户可以通过系统的维护菜单（Maintenance），点击‘固件’（Firmware）部分中的‘提交’（Commit），以提交新固件。</t>
  </si>
  <si>
    <t>HDE-6</t>
  </si>
  <si>
    <t>Device - 电压</t>
  </si>
  <si>
    <t>手册在 5.1.2 Device（设备状态） 章节中提到，该项显示设备当前的电压值</t>
  </si>
  <si>
    <t>HDE-7</t>
  </si>
  <si>
    <t>Device - 功耗</t>
  </si>
  <si>
    <t>手册在 5.1.3 Device（设备状态） 章节中提到，该项显示设备当前的实时功耗</t>
  </si>
  <si>
    <t>单位为瓦特 (Watts)。  实时变化的数值，反映设备当前的电量消耗情况。</t>
  </si>
  <si>
    <t>HDE-8</t>
  </si>
  <si>
    <t>Device - 温度</t>
  </si>
  <si>
    <t>手册在 5.1.2 Device（设备状态） 章节中提到，机箱内部实时温度监控。</t>
  </si>
  <si>
    <t>内部温度可能比环境温度高出几摄氏度。</t>
  </si>
  <si>
    <t>HS-1</t>
  </si>
  <si>
    <t>Storage - 可移动存储卡状态</t>
  </si>
  <si>
    <t>手册在 5.1.3 Storage（存储介质状态） 章节中提到，显示的是自该设备上一次重新启动以来所经过的时间 。</t>
  </si>
  <si>
    <t>有以下8种状态：  Ejecting（正在弹出）： 系统正在为安全移除 SD 卡做准备。此时请勿直接拔卡，以免造成数据丢失。  Formatting（正在格式化）： 系统正在擦除卡内数据并重新建立文件系统。  Media error（存储错误）： 这表示存储卡已满、文件损坏或发生了其他硬件/软件错误。  Media not present（未检测到存储器）： 设备中没有插卡。  Media OK（正常）： 存储卡状态良好，正在正常归档数据或已准备好随时归档。  Mounting（正在挂载）： 系统已检测到新插入的 SD 卡，正在进行识别和准备工作。  Repairing（正在修复）： 系统正在尝试修复损坏的文件系统。如果卡片意外损坏，该过程可能会自动触发。  Safe to remove（可以安全移除）： 弹出操作已完成，存储卡已停止工作，此时可以从物理上拔出。</t>
  </si>
  <si>
    <t>HS-2</t>
  </si>
  <si>
    <t>Storage - 可移动存储卡—连续数据归档</t>
  </si>
  <si>
    <t>手册在 5.1.3 Storage（存储介质状态） 章节中提到，开启此功能可将数据自动从内部存储“归档”到 SD 卡。</t>
  </si>
  <si>
    <t>有以下5种状态：  Archive OK（归档正常） ：SD卡正在归档 MiniSEED 数据，或已准备好归档 MiniSEED 数据，且最近的数据已成功归档。  No archive media（无归档介质）：未检测到 SD 卡。请插入 SD 卡，或禁用 MiniSEED 数据归档功能。  Archive error（归档错误） ： 归档文件损坏或发生了其他错误。请更换或重新格式化当前的 SD 卡。  Archive full（归档已满） ： SD 卡已满，无法再归档更多的 MiniSEED 数据。请更换当前的 SD 卡，或删除卡上已归档的部分事件文件。  Disabled（已禁用） ： 设备未配置将 MiniSEED 数据文件归档到可移动 SD 卡的功能。</t>
  </si>
  <si>
    <t>HS-3</t>
  </si>
  <si>
    <t>Storage - 可移动存储卡—包含事件记录</t>
  </si>
  <si>
    <t>手册在 5.1.3 Storage（存储介质状态） 章节中提到，指可移动 SD 卡中是否包含触发后的地震事件数据。</t>
  </si>
  <si>
    <t>只有在Media OK状态下，系统才会返回Yes或No。在其他中间态或错误态，系统通常会报N/A。</t>
  </si>
  <si>
    <t>HS-4</t>
  </si>
  <si>
    <t>Storage - 可移动存储卡—空间占用百分比</t>
  </si>
  <si>
    <t>手册在 5.1.3 Storage（存储介质状态） 章节中提到，当前插入的可移动 SD 卡已使用的空间占总容量的百分比。</t>
  </si>
  <si>
    <t>Tooltip 显示总容量</t>
  </si>
  <si>
    <t>HS-5</t>
  </si>
  <si>
    <t>Storage - 内部存储卡状态</t>
  </si>
  <si>
    <t>手册在 5.1.3 Storage（存储介质状态） 章节中提到，内置的工业级闪存的运行状态</t>
  </si>
  <si>
    <t>有以下5种状态：  Store recording（存储记录中）：内部存储器功能正常，正在记录数据。  Store reindexing（存储重索引中）：系统正在重新计算内部存储器的索引，并将其与实际可用数据进行同步。根据内部存储器中数据量的多少，重索引过程可能需要长达 8 小时。在重索引期间，数据会持续产生且不会丢失。在重索引完成之前，您将无法执行任何其他涉及内部存储的操作。  Store not ready（存储未就绪）：内部存储器由于正在进行调整大小、创建、重新格式化或重新构建，尚未准备好进行记录。  Not enough space（空间不足）：内部内存中没有足够的空闲空间来满足预设的内部存储总容量。系统将以减小的最大容量继续正常运行。  No Store（无存储器）：内部存储器已损坏或缺失。如果看到此状态，请联系 Nanometrics 技术支持。  Store wrapping（存储覆盖/循环中）：内部存储器功能正常且正在记录数据，但存储容量已达到最大上限，目前正以“环形缓冲区”模式运行。当出现此状态时，系统会回绕并覆盖掉最旧的数据。</t>
  </si>
  <si>
    <t>HS-6</t>
  </si>
  <si>
    <t>Storage - 内部存储卡容量</t>
  </si>
  <si>
    <t>手册在 5.1.3 Storage（存储介质状态） 章节中提到，内部数据存储卡的容量大小。</t>
  </si>
  <si>
    <t>显示的容量会小于内部介质的总容量，因为内部数据存储卡的容量预留了一部分空间用于以下用途：Logs（日志文件）、System files（系统文件）</t>
  </si>
  <si>
    <t>HS-7</t>
  </si>
  <si>
    <t>Storage - 内部存储卡写入速率</t>
  </si>
  <si>
    <t>手册在 5.1.3 Storage（存储介质状态） 章节中提到，数据包（packets）写入内部存储器的速率。</t>
  </si>
  <si>
    <t>Recording rate 是动态的。如果用户增加了采样通道或提高采样率，Size 中显示的可记录天数会自动缩短。</t>
  </si>
  <si>
    <t>HA-1</t>
  </si>
  <si>
    <t>Alerts - 系统日志</t>
  </si>
  <si>
    <t>手册在 5.1.6 Storage（系统告警状态） 章节中提到，提供了一系列近期与系统相关的事件列表</t>
  </si>
  <si>
    <t>常见的警报内容：启动记录、关机记录、配置变更记录等</t>
  </si>
  <si>
    <t>EE-1</t>
  </si>
  <si>
    <t>Events - 事件列表显示</t>
  </si>
  <si>
    <t>前后端接口</t>
  </si>
  <si>
    <t>Linux 需提供事件索引列表接口，返回事件基本信息</t>
  </si>
  <si>
    <t>EE-2</t>
  </si>
  <si>
    <t>Events - 事件时间</t>
  </si>
  <si>
    <t>只读</t>
  </si>
  <si>
    <t>事件起始时间（UTC 或本地时间，由系统统一）</t>
  </si>
  <si>
    <t>EE-3</t>
  </si>
  <si>
    <t>Events - PGA 显示</t>
  </si>
  <si>
    <t>自动计算</t>
  </si>
  <si>
    <t>峰值加速度值，来源于事件波形分析结果</t>
  </si>
  <si>
    <t>EE-4</t>
  </si>
  <si>
    <t>Events - PGV 显示</t>
  </si>
  <si>
    <t>峰值速度值</t>
  </si>
  <si>
    <t>EE-5</t>
  </si>
  <si>
    <t>Events - PGD 显示</t>
  </si>
  <si>
    <t>峰值位移值</t>
  </si>
  <si>
    <t>EE-6</t>
  </si>
  <si>
    <t>Events - Cause @ Source</t>
  </si>
  <si>
    <t>触发来源</t>
  </si>
  <si>
    <t>显示事件来源</t>
  </si>
  <si>
    <t>EE-7</t>
  </si>
  <si>
    <t>Events - Triggers</t>
  </si>
  <si>
    <t>该事件中触发检测条件的触发次数（投票数），通常等于触发该事件的通道数量。</t>
  </si>
  <si>
    <t>EE-8</t>
  </si>
  <si>
    <t>Events - 事件记录</t>
  </si>
  <si>
    <t>存储</t>
  </si>
  <si>
    <t>阈值、STA/LTA 等触发的事件记录到SD卡/内部存储</t>
  </si>
  <si>
    <t>EE-9</t>
  </si>
  <si>
    <t>Events - On Media</t>
  </si>
  <si>
    <t>存储状态；0423会议版：0430已完成</t>
  </si>
  <si>
    <t>标识事件是否已写入 SD 卡 / 内部存储</t>
  </si>
  <si>
    <t>EE-10</t>
  </si>
  <si>
    <t>Events - 事件勾选框</t>
  </si>
  <si>
    <t>前端交互</t>
  </si>
  <si>
    <t>支持多选事件用于下载或删除</t>
  </si>
  <si>
    <t>EE-11</t>
  </si>
  <si>
    <t>Declare An Event - Email 邮件通知</t>
  </si>
  <si>
    <t>邮件通知的配置逻辑分析：  文档指出，系统通过三套模板文件来管理邮件逻辑。要启用此功能，需要执行以下流程：  准备阶段： 使用 root 账户通过 SSH 登录仪器（默认密码：dolphin18）。  文件部署： 系统预置了三个以 .template 结尾的模板文件，存放在 /usr/share/nanometrics/event-email/conf/ 目录下。你需要将它们拷贝到配置目录 /etc/nanometrics/config/ 并重命名（去掉 .template 后缀）才能生效。  具体配置文件分析： event-email.conf： 这是核心服务器配置。你需要在这里修改外网邮件服务器设置（SMTP 等）以及指定所有接收者的邮箱地址。 event-declared-email.conf： 定义第一封邮件（事件刚宣告时发出）的内容。你可以使用变量（如 event_start 时间、stationName 台站名等）来定制主题和正文。 event-complete-email.conf： 定义第二封邮件（事件结束时发出）的内容。这封邮件更为关键，因为它除了包含第一封的信息外，还支持 event_pga（本台站 PGA）和 max_pga（台阵中最大 PGA）等动态计算出的数据产品变量。  *当前设置为 Static IP（静态 IP） 模式，邮件通知功能是无法配置或生效的。  *该功能仅支持在 DHCP 或 Link-Local 模式下运行。</t>
  </si>
  <si>
    <t>开发指导：地震事件自动邮件通知系统实现  1. 功能逻辑概述 系统需实现地震事件生命周期内的两次自动触发通知： 第一封邮件（事件宣告时）：在系统满足计票要求，正式宣告事件（Event Declared）时立即发送。 第二封邮件（事件结束时）：在事件处理完成（Event Completed），且计算出数据产品（如 PGA）后发送。  2. 环境约束与前提条件 网络模式限制：若以太网模式设置为静态 IP (Static IP)，则无法配置邮件通知。开发时需考虑 DNS 解析及路由在不同网络配置下的可用性。 数据依赖：邮件中的 PGA 等数值依赖于 `Configuration &gt; Events &gt; Event Data Products` 功能的开启。  3. 配置文件部署逻辑 系统通过三个核心模板文件管理邮件逻辑。开发时，应将 `/usr/share/nanometrics/event-email/conf/` 下的模板文件复制到生产配置目录 `/etc/nanometrics/config/` 并去掉 `.template` 后缀：   核心服务器与收件人配置 cp /usr/share/nanometrics/event-email/conf/event-email.conf.template /etc/nanometrics/config/event-email.conf  第一封邮件：事件宣告内容配置 cp /usr/share/nanometrics/event-email/conf/event-declared-email.conf.template /etc/nanometrics/config/event-declared.conf  第二封邮件：事件完成内容配置 cp /usr/share/nanometrics/event-email/conf/event-complete-email.conf.template /etc/nanometrics/config/event-complete-email.conf    4. 详细配置项说明  A. 邮件服务器配置 (`event-email.conf`) 需支持配置以下内容以确保发信能力： SMTP 服务器地址与端口（需符合网络发件配置）。 目标收件人列表（指定所有接收通知的电子邮箱地址）。  B. 邮件内容模板与变量解析 模板文件的第一行固定为“邮件主题”，后续行为“邮件正文”。开发需实现以下动态变量的替换逻辑：  | 变量名 | 描述 | 适用范围 | | :--- | :--- | :--- | | `event_start` | 事件宣告/触发的时间戳 | 两封邮件均适用 | | `event_num_triggers` | 导致事件声明的总触发次数 | 两封邮件均适用 | | `stationName` | 本地设备的 SCNL 信息（来源于通道命名设置） | 两封邮件均适用 | | `instrumentID` | 本地设备 ID（显示在 UI 顶部） | 两封邮件均适用 | | `event_pga` | 本地设备计算出的最终 PGA 值 | 仅限事件完成邮件 | | `max_pga` | 组内/台阵内所有设备中的最高 PGA 值 | 仅限事件完成邮件 | | `max_pga_instrumentID` | 具有最高 PGA 值的设备 ID | 仅限事件完成邮件 | | `max_pga_stationName` | 具有最高 PGA 设备的 SCNL 信息 | 仅限事件完成邮件|    5. 示例参考 示例主题：`NX.PVEA1 Event 2013-05-10T18:09:19.015Z` 示例正文：`Event complete 2013-05-10T18:09:19.015Z (titanEA-Master_0104) Maximum PGA 1.40693125E-1 g @ NX.PVEA1 (titanEA-Master_0104)`  6. 开发重点提示 1.  时序性： 确保第二封邮件在“Post-event time（触发后时间）”结束且 PGA 计算结果写入内部存储后再触发发送。 2.  变量动态性：`max_pga` 等变量可能涉及跨设备数据同步，需确保系统能获取到台阵组内的共享触发数据。</t>
  </si>
  <si>
    <t>EF-1</t>
  </si>
  <si>
    <t>Events Filtering and Querying - Show up to [ ]</t>
  </si>
  <si>
    <t>前端参数</t>
  </si>
  <si>
    <t>Linux 接收数量参数，限制返回事件条数</t>
  </si>
  <si>
    <t>EF-2</t>
  </si>
  <si>
    <t>Events Filtering and Querying - Events ending [ ]</t>
  </si>
  <si>
    <t>时间条件</t>
  </si>
  <si>
    <t>查询截至指定时间之前的事件</t>
  </si>
  <si>
    <t>EF-3</t>
  </si>
  <si>
    <t>Events Filtering and Querying - Cause 筛选</t>
  </si>
  <si>
    <t>查询条件</t>
  </si>
  <si>
    <t>根据事件触发类型筛选</t>
  </si>
  <si>
    <t>EF-4</t>
  </si>
  <si>
    <t>Events Filtering and Querying - Show only local events</t>
  </si>
  <si>
    <t>本地事件</t>
  </si>
  <si>
    <t>仅显示本机触发的事件（非远程同步）</t>
  </si>
  <si>
    <t>EM-1</t>
  </si>
  <si>
    <t>Event Management Operations - Download（单个/批量）</t>
  </si>
  <si>
    <t>文件下载/文件打包</t>
  </si>
  <si>
    <t>下载该事件对应波形数据（MiniSEED）；多个事件打包下载</t>
  </si>
  <si>
    <t>EM-2</t>
  </si>
  <si>
    <t>Event Management Operations - Delete</t>
  </si>
  <si>
    <t>数据删除</t>
  </si>
  <si>
    <t>删除选中事件索引及对应存储文件（删除 SD card 上对应的 event archive）</t>
  </si>
  <si>
    <t>EM-3</t>
  </si>
  <si>
    <t>Event Management Operations - Delete all event archives</t>
  </si>
  <si>
    <t>高风险操作</t>
  </si>
  <si>
    <t>清空所有事件数据（清空 SD card 上所有 event archive，需二次确认）</t>
  </si>
  <si>
    <t>EM-4</t>
  </si>
  <si>
    <t>Event Management Operations - Last updated</t>
  </si>
  <si>
    <t>状态显示</t>
  </si>
  <si>
    <t>显示事件列表最近刷新时间（点击手动刷新）</t>
  </si>
  <si>
    <t>ED-1</t>
  </si>
  <si>
    <t>Declare An Event - Time（日期）</t>
  </si>
  <si>
    <t>手动输入，精确时间（日期时分秒）</t>
  </si>
  <si>
    <t>用户指定事件发生日期，支持秒级时间输入，事件前后保留数据时长</t>
  </si>
  <si>
    <t>ED-2</t>
  </si>
  <si>
    <t>Declare An Event - Pre-time（秒）</t>
  </si>
  <si>
    <t>参数</t>
  </si>
  <si>
    <t>事件前保留数据时长</t>
  </si>
  <si>
    <t>ED-3</t>
  </si>
  <si>
    <t>Declare An Event - Post-time（秒）</t>
  </si>
  <si>
    <t>事件后保留数据时长</t>
  </si>
  <si>
    <t>ED-4</t>
  </si>
  <si>
    <t>Declare An Event - Declare Event 按钮</t>
  </si>
  <si>
    <t>后端核心</t>
  </si>
  <si>
    <t>Linux 根据时间段从连续数据中截取波形并生成事件文件</t>
  </si>
  <si>
    <t>WV-1</t>
  </si>
  <si>
    <t>Visualization Settings - Choose channels</t>
  </si>
  <si>
    <t>用户勾选要在波形图中实时显示的物理轴向（如 X, Y, Z）</t>
  </si>
  <si>
    <t>前端通过 WebSocket 订阅指定的通道数据流</t>
  </si>
  <si>
    <t>WV-2</t>
  </si>
  <si>
    <t>Visualization Settings - Calibration: Mode</t>
  </si>
  <si>
    <t>校准驱动模式：电压（始终默认为 Voltage；代表电压驱动模式）  激活内部 DAC 电压输出电路</t>
  </si>
  <si>
    <t>在地震计/加速度计的标定中，Voltage（电压）模式意味着仪器内部的 16 位 DAC（数模转换器）会生成一个高精度的电压信号，并将其注入到传感器的校准线圈或反馈电路中。</t>
  </si>
  <si>
    <t>WV-3</t>
  </si>
  <si>
    <t>Visualization Settings - Calibration: Type</t>
  </si>
  <si>
    <t>校准波形类型：决定波形，Sine(正弦波)/Step(阶跃信号)/PRB(伪随机二进制信号) /Play back(回放)三选一。  手册在 5.4.4 章节中提到，用户可以将自定义的 .wav 格式标定文件放置在设备的 /usr/share/nanometrics/calibration 目录中，一旦文件上传成功，该文件名就会出现在 Web 界面的 Calibration Type 下拉列表中（通常标记为回放），选中后即可开始使用该特定波形进行标定。；0423会议版：0430已完成</t>
  </si>
  <si>
    <t>Sine(正弦波)：用于测量增益（Gain）和灵敏度。默认通常为 1 Hz。（Gain增益范围：±0.0005 ~ 1）  Step(阶跃信号)：用于测量传感器的自振周期和阻尼。它会产生一个电压突变，观察传感器的衰减响应。  PRB(伪随机二进制信号) ：用于快速获取传感器的全频带响应 (Frequency Response) 曲线。  Play back(回放)：勾选或选择此项，系统将同步记录驱动信号（即 DAC 输出的电压），确保校准计算时拥有完整的输入/输出对照数据；同时支持调用本地存储的自定义波形文件。</t>
  </si>
  <si>
    <t>WV-4</t>
  </si>
  <si>
    <t>Visualization Settings - Calibration: Configure（弹窗）</t>
  </si>
  <si>
    <t>配置校准任务弹窗包括选择Sensor / Channel、Create event、预设波形文件 (Filename)、设置增益控制 (Gain)、Lead In (s) (预留时间)、Duration (s) (持续时间)、Lead Out (s) (释放时间)、确认按钮、取消按钮</t>
  </si>
  <si>
    <t>手册在 5.4 章节中提到，  Sensor / Channel：可以选择对特定传感器（Sensor A/B）或特定通道进行标定。如果选择 Channel: All，系统会同步向所有活动的加速度计通道注入相同的标定电压。  Create event：如果启用，系统会将此次校准过程视为一个“地震事件”进行记录。  Filename：Titan prb 2g 10ms 5min（针对 Titan 加速度计，使用 2g 幅度的 PRBS（伪随机） 信号，采样间隔（或脉宽基准）为 10ms，持续时长为 5分钟。）；Titan sine 2g 30s：（2g 幅度的 正弦波，持续时长 30秒。常用于验证 1Hz 附近的增益。）；Titan step 0g to 2g 15s：（阶跃信号，电压从 0g 等效值跳变至 2g 等效值，持续 15秒。用于测试物理阻尼。）  Gain：指的是校准驱动电路的放大倍数。  Lead In (s) (预留时间)：在正式注入校准信号之前记录背景噪声的时间。  Duration (s) (持续时间)：校准信号（如正弦波或阶跃波）实际运行的时间。  Lead Out (s) (释放时间)：信号停止之后继续记录的时间。</t>
  </si>
  <si>
    <t>WV-5</t>
  </si>
  <si>
    <t>Visualization Settings - Calibration: Start Calibration</t>
  </si>
  <si>
    <t>Start Calibration (开始校准)</t>
  </si>
  <si>
    <t>触发动作：用户在配置好 Sensor、Type 和 Duration 等参数后点击此按钮，下发指令给底层硬件。  状态转换：点击后，状态会从 Inactive 变为 Active。此时，DAC 开始按照预设波形注入电压信号。*同时界面出现开始和结束的时间。</t>
  </si>
  <si>
    <t>WV-6</t>
  </si>
  <si>
    <t>Visualization Settings - Calibration: Stop Calibration</t>
  </si>
  <si>
    <t>Stop Calibration (停止校准)</t>
  </si>
  <si>
    <t>触发动作：在校准任务尚未到达预设的 Duration + Lead Out 时间时，用户可以通过此按钮手动强制终止过程。  状态转换：点击后，硬件立即停止信号注入，状态重新回到 Inactive。</t>
  </si>
  <si>
    <t>WV-7</t>
  </si>
  <si>
    <t>Visualization Settings - Calibration: Status</t>
  </si>
  <si>
    <t>状态：未激活/激活  Status：Inactive / Status：Active</t>
  </si>
  <si>
    <t>Inactive是设备的默认状态。表示当前没有正在进行的校准任务，数字化仪处于正常的地震监测模式。</t>
  </si>
  <si>
    <t>WV-8</t>
  </si>
  <si>
    <t>显示当前加速度计的工作状态，或者是作为校准信号的参考基准；在配置部分的 Accelerometer 进行加速度计的 Full Scale Range（满量程范围）设置</t>
  </si>
  <si>
    <t>Mode：4g、2g、1g1/2g、1/4g、1/8g（满量程范围）  系统会根据当前设定的 Mode（量程）来调整注入电压的比例</t>
  </si>
  <si>
    <t>WL-1</t>
  </si>
  <si>
    <t>Live Waveform Display - 通道标识</t>
  </si>
  <si>
    <t>通道的状态统计摘要</t>
  </si>
  <si>
    <t>通道标识（例）：XX.S0001.HNZ @ 200 Hz  XX.S0001: 设备的台网号（Network）和站号（Station）。  HNZ:  H: 代表高采样率（High Gain）。  N: 代表加速度计（Accelerometer）。  Z: 代表垂直方向（Vertical direction）。  @ 200 Hz: 表示该通道当前的采样率为每秒 200 个点。</t>
  </si>
  <si>
    <t>WL-2</t>
  </si>
  <si>
    <t>Live Waveform Display - 统计数值解释</t>
  </si>
  <si>
    <t>显示在当前波形窗口时间内，垂直向加速度的具体表现</t>
  </si>
  <si>
    <t>Mean: mg (平均值)：直流偏移（DC Offset）  RMS: µg (均方根值/有效值)：该通道的背景噪声水平或震动能量。  Min / Max (mg)：波形窗口内的最小值和最大值。</t>
  </si>
  <si>
    <t>WL-3</t>
  </si>
  <si>
    <t>Live Waveform Display - 三轴同步滚动 (3-Axis Scrolling)</t>
  </si>
  <si>
    <t>实时显示 X/Y/Z（或 N/E/Z）三向加速度波形。</t>
  </si>
  <si>
    <t>需建立 WebSocket 或 Socket 实时流，将底层驱动采集的 200Hz 数据推送到前端。</t>
  </si>
  <si>
    <t>WL-4</t>
  </si>
  <si>
    <t>Live Waveform Display - 纵轴刻度 (Y-Axis Labels)</t>
  </si>
  <si>
    <t>加速度幅值</t>
  </si>
  <si>
    <t>实时显示当前波形的动态范围。</t>
  </si>
  <si>
    <t>WL-5</t>
  </si>
  <si>
    <t>Live Waveform Display - 横轴刻度 (X-Axis Labels)</t>
  </si>
  <si>
    <t>时间基准 (Time Reference)  手册规定，所有通道（HNZ、HNN、HNE）必须共享同一个横轴刻度，以确保震动相位对比的准确性。</t>
  </si>
  <si>
    <t>标识波形数据产生的具体时刻。  可动态调整：随着用户点击“放大”或“缩小”按钮，刻度间隔会自动从 1s、5s 切换到 10s 或更多。</t>
  </si>
  <si>
    <t>WL-6</t>
  </si>
  <si>
    <t>Live Waveform Display - 波形数据显示效果</t>
  </si>
  <si>
    <t>设备接到数据，立即在波形界面显示</t>
  </si>
  <si>
    <t>需要跟竞品接受波形的效果一致</t>
  </si>
  <si>
    <t>WW-1</t>
  </si>
  <si>
    <t>Waveform Tools - 底部时间戳 (Time Label)</t>
  </si>
  <si>
    <t>显示当前屏幕最右侧或指针所在位置的精确时间。</t>
  </si>
  <si>
    <t>需从 Linux 获取经 PTP/GNSS 修正后的实时时钟。</t>
  </si>
  <si>
    <t>WW-2</t>
  </si>
  <si>
    <t>Waveform Tools - 当前宽度显示</t>
  </si>
  <si>
    <t>显示当前波形窗口的总时长。例如 30s 意味着屏幕最左侧到最右侧跨度为半分钟。</t>
  </si>
  <si>
    <t>前端根据此参数请求对应长度的数据包。</t>
  </si>
  <si>
    <t>WW-3</t>
  </si>
  <si>
    <t>Waveform Tools - Show less time (缩小宽度)</t>
  </si>
  <si>
    <t>减小时长（如 30s → 10s）。效果是波形被横向拉伸，能看清更高频的细节。</t>
  </si>
  <si>
    <t>前端缩短数据请求的时间跨度。</t>
  </si>
  <si>
    <t>WW-4</t>
  </si>
  <si>
    <t>Waveform Tools - Default time width</t>
  </si>
  <si>
    <t>一键恢复系统默认的时间宽度（30s）。</t>
  </si>
  <si>
    <t>重置前端显示参数。</t>
  </si>
  <si>
    <t>WW-5</t>
  </si>
  <si>
    <t>Waveform Tools - Show more time (增加宽度)</t>
  </si>
  <si>
    <t>增加时长（如 30s → 60s）。效果是波形被横向压缩，能看到更长一段趋势。</t>
  </si>
  <si>
    <t>涉及大数据量处理，Linux 需提供抽稀（Decimation）后的流。</t>
  </si>
  <si>
    <t>WW-6</t>
  </si>
  <si>
    <t>Waveform Tools - Move backward in time</t>
  </si>
  <si>
    <t>时间轴回溯。点击后向过去的时间滑动，查看缓冲区内的历史波形。</t>
  </si>
  <si>
    <t>核心接口：Linux 需支持按 Offset（偏移量）从 Buffer 中提取历史点。</t>
  </si>
  <si>
    <t>WW-7</t>
  </si>
  <si>
    <t>Waveform Tools - Pause (暂停)</t>
  </si>
  <si>
    <t>冻结当前画面。波形停止滚动，方便用户测量振幅或截图分析。  也可以直接单击波形进行该操作。</t>
  </si>
  <si>
    <t>前端停止渲染，不影响后端 SPI 采集和文件写入。</t>
  </si>
  <si>
    <t>WW-8</t>
  </si>
  <si>
    <t>Waveform Tools - Move forward in time</t>
  </si>
  <si>
    <t>时间轴前推。在回溯状态下，点击向当前时刻（Real-time）靠近。</t>
  </si>
  <si>
    <t>MR-1</t>
  </si>
  <si>
    <t>Retrieve Data from Internal Storage - 数据格式选择 MiniSEED</t>
  </si>
  <si>
    <t>文件格式；0423会议版：0430已完成</t>
  </si>
  <si>
    <t>从内部存储导出 MiniSEED 波形数据</t>
  </si>
  <si>
    <t>MR-2</t>
  </si>
  <si>
    <t>Retrieve Data from Internal Storage - 数据格式选择 CSV</t>
  </si>
  <si>
    <t>文件格式  SOH Groups：Environment、Timing、Triggers、Events</t>
  </si>
  <si>
    <t>导出 CSV 波形文件</t>
  </si>
  <si>
    <t>MR-3</t>
  </si>
  <si>
    <t>Retrieve Data from Internal Storage - 下拉框</t>
  </si>
  <si>
    <t>选择数据的通道类型：  Primary：主通道。  Secondary：次通道。  Both：全选</t>
  </si>
  <si>
    <t>选择从主通道还是次通道进行数据下载</t>
  </si>
  <si>
    <t>MR-4</t>
  </si>
  <si>
    <t>Retrieve Data from Internal Storage - Time Series / SOH 选择</t>
  </si>
  <si>
    <t>数据类型</t>
  </si>
  <si>
    <t>支持波形数据或健康状态数据下载</t>
  </si>
  <si>
    <t>MR-5</t>
  </si>
  <si>
    <t>Retrieve Data from Internal Storage - Channel 选择（X/Y/Z）</t>
  </si>
  <si>
    <t>通道选择</t>
  </si>
  <si>
    <t>支持多通道勾选</t>
  </si>
  <si>
    <t>MR-6</t>
  </si>
  <si>
    <t>Retrieve Data from Internal Storage - 通道搜索</t>
  </si>
  <si>
    <t>前端过滤；0423会议版：0430已完成</t>
  </si>
  <si>
    <t>Linux 无需处理，仅返回通道列表</t>
  </si>
  <si>
    <t>MR-7</t>
  </si>
  <si>
    <t>Retrieve Data from Internal Storage - 起始时间 From</t>
  </si>
  <si>
    <t>时间参数</t>
  </si>
  <si>
    <t>用户指定下载开始时间</t>
  </si>
  <si>
    <t>MR-8</t>
  </si>
  <si>
    <t>Retrieve Data from Internal Storage - 结束时间 To</t>
  </si>
  <si>
    <t>用户指定下载结束时间</t>
  </si>
  <si>
    <t>MR-9</t>
  </si>
  <si>
    <t>Retrieve Data from Internal Storage - Duration 模式</t>
  </si>
  <si>
    <t>时间模式</t>
  </si>
  <si>
    <t>以持续时长方式指定下载区间</t>
  </si>
  <si>
    <t>MR-10</t>
  </si>
  <si>
    <t>Retrieve Data from Internal Storage - Data file length</t>
  </si>
  <si>
    <t>文件切分</t>
  </si>
  <si>
    <t>控制导出为单文件或分段文件</t>
  </si>
  <si>
    <t>MR-11</t>
  </si>
  <si>
    <t>Retrieve Data from Internal Storage - Download</t>
  </si>
  <si>
    <t>核心功能；0423会议版：0430已完成</t>
  </si>
  <si>
    <t>Linux 根据时间段读取原始数据并生成下载文件</t>
  </si>
  <si>
    <t>MC-1</t>
  </si>
  <si>
    <t>Channel Response - Channel response format</t>
  </si>
  <si>
    <t>文件类型  Dateless SEED、RESP、StationXML</t>
  </si>
  <si>
    <t>支持不同响应文件格式（如 RESP）</t>
  </si>
  <si>
    <t>MC-2</t>
  </si>
  <si>
    <t>Channel Response - Download response file</t>
  </si>
  <si>
    <t>文件下载</t>
  </si>
  <si>
    <t>提供当前仪器通道响应文件下载</t>
  </si>
  <si>
    <t>MIT-1</t>
  </si>
  <si>
    <t>Instrument Time - 当前时间显示</t>
  </si>
  <si>
    <t>显示仪器系统时间</t>
  </si>
  <si>
    <t>MIT-2</t>
  </si>
  <si>
    <t>Instrument Time - 手动设置时间</t>
  </si>
  <si>
    <t>写操作</t>
  </si>
  <si>
    <t>用户输入时间后写入系统</t>
  </si>
  <si>
    <t>MIT-3</t>
  </si>
  <si>
    <t>Instrument Time - Set time</t>
  </si>
  <si>
    <t>后端执行</t>
  </si>
  <si>
    <t>Linux 修改系统时间</t>
  </si>
  <si>
    <t>MIT-4</t>
  </si>
  <si>
    <t>Instrument Time - Set time using NTP</t>
  </si>
  <si>
    <t>自动校时</t>
  </si>
  <si>
    <t>启动 NTP 同步并更新系统时间</t>
  </si>
  <si>
    <t>MRM-1</t>
  </si>
  <si>
    <t>Removable Media - Media 状态显示</t>
  </si>
  <si>
    <t>显示是否插入 SD 卡</t>
  </si>
  <si>
    <t>MRM-2</t>
  </si>
  <si>
    <t>Removable Media - Percentage used</t>
  </si>
  <si>
    <t>容量统计</t>
  </si>
  <si>
    <t>计算 SD 卡使用率</t>
  </si>
  <si>
    <t>MRM-3</t>
  </si>
  <si>
    <t>Removable Media - Eject</t>
  </si>
  <si>
    <t>安全弹出</t>
  </si>
  <si>
    <t>Linux 卸载 SD 卡</t>
  </si>
  <si>
    <t>MRM-4</t>
  </si>
  <si>
    <t>Removable Media - Format</t>
  </si>
  <si>
    <t>文件系统</t>
  </si>
  <si>
    <t>支持 FAT32 格式化</t>
  </si>
  <si>
    <t>MRM-5</t>
  </si>
  <si>
    <t>Removable Media - Repair</t>
  </si>
  <si>
    <t>文件修复</t>
  </si>
  <si>
    <t>对 SD 卡进行文件系统检测与修复</t>
  </si>
  <si>
    <t>MI-1</t>
  </si>
  <si>
    <t>Internal Storage Tools - Reindex</t>
  </si>
  <si>
    <t>索引重建</t>
  </si>
  <si>
    <t>重建内部数据索引（事件/连续数据）</t>
  </si>
  <si>
    <t>MI-2</t>
  </si>
  <si>
    <t>Internal Storage Tools - Re-create</t>
  </si>
  <si>
    <t>重建存储</t>
  </si>
  <si>
    <t>重新初始化内部存储结构（高风险）</t>
  </si>
  <si>
    <t>MS-1</t>
  </si>
  <si>
    <t>System Restart and Shutdown - Restart</t>
  </si>
  <si>
    <t>系统重启</t>
  </si>
  <si>
    <t>执行 Linux reboot（需前端二次确认）</t>
  </si>
  <si>
    <t>MS-2</t>
  </si>
  <si>
    <t>System Restart and Shutdown - Shutdown</t>
  </si>
  <si>
    <t>系统关机</t>
  </si>
  <si>
    <t>执行 Linux shutdown（需前端二次确认）</t>
  </si>
  <si>
    <t>MF-1</t>
  </si>
  <si>
    <t>Firmware - 当前固件版本显示</t>
  </si>
  <si>
    <t>显示当前运行版本</t>
  </si>
  <si>
    <t>MF-2</t>
  </si>
  <si>
    <t>Firmware - Available firmware</t>
  </si>
  <si>
    <t>历史版本</t>
  </si>
  <si>
    <t>显示已上传的固件包列表</t>
  </si>
  <si>
    <t>MF-3</t>
  </si>
  <si>
    <t>Firmware - Upload firmware</t>
  </si>
  <si>
    <t>文件上传</t>
  </si>
  <si>
    <t>上传固件压缩包</t>
  </si>
  <si>
    <t>MF-4</t>
  </si>
  <si>
    <t>Firmware - Apply firmware</t>
  </si>
  <si>
    <t>安装升级</t>
  </si>
  <si>
    <t>解压并执行升级流程</t>
  </si>
  <si>
    <t>MF-5</t>
  </si>
  <si>
    <t>Firmware - Delete firmware</t>
  </si>
  <si>
    <t>文件管理</t>
  </si>
  <si>
    <t>删除历史固件包</t>
  </si>
  <si>
    <t>MF-6</t>
  </si>
  <si>
    <t>Firmware - View installation log</t>
  </si>
  <si>
    <t>日志查看</t>
  </si>
  <si>
    <t>查看升级过程日志</t>
  </si>
  <si>
    <t>MF-7</t>
  </si>
  <si>
    <t>Firmware - Commit</t>
  </si>
  <si>
    <t>固件升级</t>
  </si>
  <si>
    <t>确认升级版本生效</t>
  </si>
  <si>
    <t>MD-1</t>
  </si>
  <si>
    <t>Download Files - Log files 下载</t>
  </si>
  <si>
    <t>运维</t>
  </si>
  <si>
    <t>下载系统运行日志、错误日志</t>
  </si>
  <si>
    <t>MD-2</t>
  </si>
  <si>
    <t>Download Files - Archive Files 下载</t>
  </si>
  <si>
    <t>如果安装了 SD 卡并配置为归档连续数据和/或事件数据及 SOH 数据，可以定期下载归档文件。</t>
  </si>
  <si>
    <t>CC-1</t>
  </si>
  <si>
    <t>Configuration - Configuration</t>
  </si>
  <si>
    <t>系统配置管理入口，用于集中管理设备所有运行参数。  该模块具备当前配置实例命名、设置日志记录级别、记录最后一次时间戳、开启Libra流传输等配置项</t>
  </si>
  <si>
    <t>Configuration 页面用于定义强震仪的采集行为、通信方式、事件处理逻辑、数据存储策略及时间定位方式。 所有配置修改均为“临时配置”，需通过 Apply / Commit 后才正式生效。 系统需支持配置的导入、导出及重置能力，用于现场部署、快速恢复及批量设备配置。</t>
  </si>
  <si>
    <t>CCM-1</t>
  </si>
  <si>
    <t>Configuration - Configuration Management</t>
  </si>
  <si>
    <t>下载配置（Download Configuration）  上传配置（Upload Configuration）  重置配置（Reset Configuration）</t>
  </si>
  <si>
    <t>系统需支持将整机配置导出为配置文件，并支持通过上传配置文件快速恢复或复制配置。 重置配置用于恢复至出厂。</t>
  </si>
  <si>
    <t>CA-1</t>
  </si>
  <si>
    <t>Configuration - Accelerometer</t>
  </si>
  <si>
    <t>加速度计参数配置模块</t>
  </si>
  <si>
    <t>用于配置外接或内置加速度传感器的基础参数，为后续波形采集、事件计算及 PGA/PGV/PGD 等产品提供基础数据来源。</t>
  </si>
  <si>
    <t>CCN-1</t>
  </si>
  <si>
    <t>Configuration - Channel Naming</t>
  </si>
  <si>
    <t>通道与台站标识配置模块。</t>
  </si>
  <si>
    <t>用于定义强震仪通道命名规则及台站标识信息。  该配置将直接影响 MiniSEED 数据头信息，是地震行业数据交换的基础元数据。</t>
  </si>
  <si>
    <t>CCD-1</t>
  </si>
  <si>
    <t>Configuration - Communications - Discovery</t>
  </si>
  <si>
    <t>设备发现配置模块。</t>
  </si>
  <si>
    <t>用于控制设备是否支持在局域网内被自动发现，方便安装调试及设备批量管理。</t>
  </si>
  <si>
    <t>CCE-1</t>
  </si>
  <si>
    <t>Configuration - Communications - Ethernet</t>
  </si>
  <si>
    <t>网络接口配置模块。</t>
  </si>
  <si>
    <t>用于配置设备以太网通信方式，包括 DHCP 与静态 IP 等模式，确保设备可接入现场网络并与上位系统通信。</t>
  </si>
  <si>
    <t>CCV-1</t>
  </si>
  <si>
    <t>Configuration - Communications - VPN</t>
  </si>
  <si>
    <t>安全通信配置模块。；0423会议版：OpenVPN 开发中</t>
  </si>
  <si>
    <t>用于配置设备通过 VPN 与远程服务器建立安全连接，满足跨公网部署及远程运维需求。</t>
  </si>
  <si>
    <t>CCCDA-1</t>
  </si>
  <si>
    <t>Configuration - Communications - Continuous Data Archive</t>
  </si>
  <si>
    <t>连续波形数据存储配置模块。</t>
  </si>
  <si>
    <t>用于定义强震仪是否保存连续采样数据、数据存储位置及存储策略，是后续事件回溯与人工事件声明的数据基础。</t>
  </si>
  <si>
    <t>CCDS-1</t>
  </si>
  <si>
    <t>Configuration - Data Streaming</t>
  </si>
  <si>
    <t>实时数据输出配置模块。</t>
  </si>
  <si>
    <t>用于配置强震仪将实时波形数据通过不同协议发送至外部系统。  该模块支持多个独立 Streaming 实例，每个实例可单独启用、配置及管理。</t>
  </si>
  <si>
    <t>CDNUM-1</t>
  </si>
  <si>
    <t>Configuration - Data Streaming - NP UDP Streaming - My NP UDP Streaming</t>
  </si>
  <si>
    <t>提供基于 UDP 协议的 Nanometrics Private（NP）数据流输出能力。</t>
  </si>
  <si>
    <t>支持配置多个 UDP Streamer 实例；每个实例拥有独立目标地址与通道集合</t>
  </si>
  <si>
    <t>CDNUMT-1</t>
  </si>
  <si>
    <t>Configuration - Data Streaming - NP UDP Streaming - My NP UDP Streaming - Throttle</t>
  </si>
  <si>
    <t>控制数据发送速率</t>
  </si>
  <si>
    <t>不影响原始数据采集，仅影响输出速率</t>
  </si>
  <si>
    <t>CDNUMF-1</t>
  </si>
  <si>
    <t>Configuration - Data Streaming - NP UDP Streaming - My NP UDP Streaming - Fragmentation</t>
  </si>
  <si>
    <t>当单包数据超过 UDP MTU 时进行分包发送</t>
  </si>
  <si>
    <t>-</t>
  </si>
  <si>
    <t>CDNHM-1</t>
  </si>
  <si>
    <t>Configuration - Data Streaming - NP HTTP Streaming - My NP HTTP Streaming</t>
  </si>
  <si>
    <t>通过 HTTP 协议推送或提供数据流。面向需要 HTTP 接口的数据平台，相比 UDP，可靠性高但实时性略低</t>
  </si>
  <si>
    <t>支持多个 HTTP 推送配置，每个实例独立 URL、通道集合</t>
  </si>
  <si>
    <t>CDNHMT-1</t>
  </si>
  <si>
    <t>Configuration - Data Streaming - NP HTTP Streaming - My NP HTTP Streaming - Throttle</t>
  </si>
  <si>
    <t>避免接口限流或阻塞</t>
  </si>
  <si>
    <t>CDNWM-1</t>
  </si>
  <si>
    <t>Configuration - Data Streaming - NP WebSocket Streaming - My NP WebSocket Streaming</t>
  </si>
  <si>
    <t>通过 WebSocket 建立长连接实时推送数据。面向 Web 平台或实时监控系统，保持长连接不断流</t>
  </si>
  <si>
    <t>每个实例一个 WebSocket 会话</t>
  </si>
  <si>
    <t>CDNWMT-1</t>
  </si>
  <si>
    <t>Configuration - Data Streaming - NP WebSocket Streaming - My NP WebSocket Streaming - Throttle</t>
  </si>
  <si>
    <t>控制单位时间推送数据量</t>
  </si>
  <si>
    <t>CDQ-1</t>
  </si>
  <si>
    <t>Configuration - Data Streaming - QSCD20 Streaming</t>
  </si>
  <si>
    <t>支持 QSCD20 协议格式的数据流输出。</t>
  </si>
  <si>
    <t>面向传统地震/监测系统兼容，使用固定通道编码体系</t>
  </si>
  <si>
    <t>CDQQ-1</t>
  </si>
  <si>
    <t>Configuration - Data Streaming - QSCD20 Streaming - QSCD20 Channel Codes</t>
  </si>
  <si>
    <t>配置数据通道与 QSCD20 通道码映射关系</t>
  </si>
  <si>
    <t>不影响内部原始数据结构</t>
  </si>
  <si>
    <t>CD-1</t>
  </si>
  <si>
    <t>Configuration - Digitizer</t>
  </si>
  <si>
    <t>数据源处理</t>
  </si>
  <si>
    <t>硬件采集端的核心配置，该模块定义数据在进入存储、触发、事件处理之前的信号处理逻辑。</t>
  </si>
  <si>
    <t>CDO-1</t>
  </si>
  <si>
    <t>Configuration - Digitizer - Orientation Correction</t>
  </si>
  <si>
    <t>对传感器安装方向误差进行数学修正。；0423会议版：方位角（Orientation Correction）已完成，待测试</t>
  </si>
  <si>
    <t>用于将原始 XYZ 数据转换为标准方向，修正不改变原始采样率</t>
  </si>
  <si>
    <t>CDP-1</t>
  </si>
  <si>
    <t>Configuration - Digitizer - Primary Channels</t>
  </si>
  <si>
    <t>定义系统主要监测通道。</t>
  </si>
  <si>
    <t>主通道参与触发检测，主通道数据用于事件判断</t>
  </si>
  <si>
    <t>CDPP-1</t>
  </si>
  <si>
    <t>Configuration - Digitizer - Primary Channels - Primary Bandpass Filter</t>
  </si>
  <si>
    <t>对主通道进行带通滤波，提高触发灵敏度</t>
  </si>
  <si>
    <t>属于实时 DSP 模块，滤波应在触发器前执行</t>
  </si>
  <si>
    <t>CDPT-1</t>
  </si>
  <si>
    <t>Configuration - Digitizer - Primary Channels - Triggers</t>
  </si>
  <si>
    <t>信号判断核心；0423会议版：0430已完成</t>
  </si>
  <si>
    <t>定义事件触发逻辑。</t>
  </si>
  <si>
    <t>CDPTD-1</t>
  </si>
  <si>
    <t>Configuration - Digitizer - Primary Channels - Triggers - Detector 1 / 2 / 3</t>
  </si>
  <si>
    <t>支持多个并行触发算法，每个 detector 独立工作，任一满足条件即可触发事件</t>
  </si>
  <si>
    <t>典型实现为多个 detector 实例，每个 detector 使用相同输入数据，输出 trigger signal 给事件模块</t>
  </si>
  <si>
    <t>CDS-1</t>
  </si>
  <si>
    <t>Configuration - Digitizer - Secondary Channels</t>
  </si>
  <si>
    <t>用于事件记录与分析，但不参与触发判断。</t>
  </si>
  <si>
    <t>常用于辅助通道，提供完整事件波形</t>
  </si>
  <si>
    <t>CDSS-1</t>
  </si>
  <si>
    <t>Configuration - Digitizer - Secondary Channels - Secondary Bandpass Filter</t>
  </si>
  <si>
    <t>对次级通道进行独立滤波</t>
  </si>
  <si>
    <t>不影响主触发逻辑</t>
  </si>
  <si>
    <t>CE-1</t>
  </si>
  <si>
    <t>Configuration - Events</t>
  </si>
  <si>
    <t>业务逻辑</t>
  </si>
  <si>
    <t>该模块负责事件相关数据的存储、分发和生成。</t>
  </si>
  <si>
    <t>CEEDA-1</t>
  </si>
  <si>
    <t>Configuration - Events - Events Data Archive</t>
  </si>
  <si>
    <t>存储触发后产生的事件数据。按事件编号归档，包含前触发 / 后触发波形</t>
  </si>
  <si>
    <t>文件系统目录结构管理，与 Continuous Data Archive 区分，支持长期保存</t>
  </si>
  <si>
    <t>CETES-1</t>
  </si>
  <si>
    <t>Configuration - Events - Trigger / Event Sharing</t>
  </si>
  <si>
    <t>将触发或事件信息发送给其他系统。可用于多台设备协同，或上传中心服务器；0423会议版：组播（触发/事件组播）已完成（对应R7§4.10.2 Trigger/Event Sharing）</t>
  </si>
  <si>
    <t>通常为消息型通信（TCP/UDP/HTTP），不传完整波形，仅传事件信息</t>
  </si>
  <si>
    <t>CEEDP-1</t>
  </si>
  <si>
    <t>Configuration - Events - Event Data Products</t>
  </si>
  <si>
    <t>基于事件数据生成可下载产品。如 MiniSEED、CSV 等，提供给人工分析或第三方系统</t>
  </si>
  <si>
    <t>属于离线或准实时任务，可由后台任务生成</t>
  </si>
  <si>
    <t>CP-1</t>
  </si>
  <si>
    <t>Configuration - Power</t>
  </si>
  <si>
    <t>电源与供电状态管理。显示电源状态，管理电池、电压相关信息</t>
  </si>
  <si>
    <t>对接硬件驱动，定期采集电源状态，提供给 SOH 模块</t>
  </si>
  <si>
    <t>CRM-1</t>
  </si>
  <si>
    <t>Configuration - Raw TCP Receiving - My Raw Data TCP Receiver</t>
  </si>
  <si>
    <t>接收来自外部设备的原始数据流。系统作为 TCP Server，外部设备主动连接发送数据</t>
  </si>
  <si>
    <t>需支持新增多个 TCP receiver，每个 receiver 独立监听端口，数据进入内部处理链</t>
  </si>
  <si>
    <t>CSM-1</t>
  </si>
  <si>
    <t>Configuration - SeedLink Server - My SeedLink Server</t>
  </si>
  <si>
    <t>对外提供标准 SeedLink 实时数据服务。系统作为 SeedLink Server，第三方客户端主动拉取数据</t>
  </si>
  <si>
    <t>需实现 SeedLink 协议，或集成现有 SeedLink 服务程序，与内部数据缓存系统联动</t>
  </si>
  <si>
    <t>CSMT-1</t>
  </si>
  <si>
    <t>Configuration - SeedLink Server - My SeedLink Server - Throttle</t>
  </si>
  <si>
    <t>控制客户端下发速率；0423会议版：0430已完成</t>
  </si>
  <si>
    <t>防止并发客户端造成系统负载过高</t>
  </si>
  <si>
    <t>CS-1</t>
  </si>
  <si>
    <t>Configuration - State of Health (SOH)</t>
  </si>
  <si>
    <t>健康状态配置模块。；0423会议版：SOH 状态监控已完成</t>
  </si>
  <si>
    <t>用于定义设备健康状态（SOH）的采集、上报及输出方式，为 Health 页面及外部监控系统提供数据来源。</t>
  </si>
  <si>
    <t>CT-1</t>
  </si>
  <si>
    <t>Timing and Location</t>
  </si>
  <si>
    <t>时间与定位配置模块。</t>
  </si>
  <si>
    <t>用于配置设备授时方式（GNSS / NTP / PTP等）及台站地理位置。  时间同步精度直接影响事件判定与数据可信度，是强震仪的关键基础能力</t>
  </si>
  <si>
    <t>SF-1</t>
  </si>
  <si>
    <t>Web 登录</t>
  </si>
  <si>
    <t>账号密码</t>
  </si>
  <si>
    <t>登录认证</t>
  </si>
  <si>
    <t>SF-2</t>
  </si>
  <si>
    <t>Web 登出</t>
  </si>
  <si>
    <t>会话清除</t>
  </si>
  <si>
    <t>用户退出</t>
  </si>
  <si>
    <t>SF-3</t>
  </si>
  <si>
    <t>会话超时管理</t>
  </si>
  <si>
    <t>自动登出</t>
  </si>
  <si>
    <t>防误操作</t>
  </si>
  <si>
    <t>SF-4</t>
  </si>
  <si>
    <t>中英文切换</t>
  </si>
  <si>
    <t>i18n</t>
  </si>
  <si>
    <t>多语言</t>
  </si>
  <si>
    <t>SF-5</t>
  </si>
  <si>
    <t>默认语言设置</t>
  </si>
  <si>
    <t>出厂语言</t>
  </si>
  <si>
    <t>语言配置</t>
  </si>
  <si>
    <t>SF-6</t>
  </si>
  <si>
    <t>帮助入口</t>
  </si>
  <si>
    <t>Help</t>
  </si>
  <si>
    <t>打开用户手册</t>
  </si>
  <si>
    <t>SF-7</t>
  </si>
  <si>
    <t>在线用户手册</t>
  </si>
  <si>
    <t>URL 跳转</t>
  </si>
  <si>
    <t>手册页面</t>
  </si>
  <si>
    <t>SF-8</t>
  </si>
  <si>
    <t>手册版本匹配</t>
  </si>
  <si>
    <t>固件版本</t>
  </si>
  <si>
    <t>手册对应</t>
  </si>
  <si>
    <t>SF-9</t>
  </si>
  <si>
    <t>手册访问方式配置</t>
  </si>
  <si>
    <t>支持配置手册 URL</t>
  </si>
  <si>
    <t>本地或外网</t>
  </si>
  <si>
    <t>SF-10</t>
  </si>
  <si>
    <t>设备运行状态</t>
  </si>
  <si>
    <t>Status error  Status OK</t>
  </si>
  <si>
    <t>SF-11</t>
  </si>
  <si>
    <t>序列号/站名</t>
  </si>
  <si>
    <t>e.g. AMU_0862</t>
  </si>
  <si>
    <t>显示当前登录设备的身份标识</t>
  </si>
  <si>
    <t>SF-12</t>
  </si>
  <si>
    <t>Time - 当前系统时间显示</t>
  </si>
  <si>
    <t>当前系统时间（Summary_Time）</t>
  </si>
  <si>
    <t>显示设备当前系统时间</t>
  </si>
  <si>
    <t>SD-1</t>
  </si>
  <si>
    <t>SPI 高速通讯优化</t>
  </si>
  <si>
    <t>STM32MP135 与从机（STM32U575）之间的 SPI 通讯驱动</t>
  </si>
  <si>
    <t>将通讯速率从目前的 1-2 MB/s 提升至 5 MB/s</t>
  </si>
  <si>
    <t>SD-2</t>
  </si>
  <si>
    <t>实现 IEEE 1588 (PTP) 授时功能</t>
  </si>
  <si>
    <t>输出整秒 PPS 硬件脉冲信号，并通过指定的 UART 口实时输出对应的 TIMESTAMP（时标） 信号</t>
  </si>
  <si>
    <t>N-1</t>
  </si>
  <si>
    <t>数据传输 - TCP/IP 实时数据流（MiniSEED 推流）</t>
  </si>
  <si>
    <t>0423会议：MiniSEED 格式 TCP 推流；R7 仅有 NP UDP/HTTP/WebSocket，TCP 推流为新增</t>
  </si>
  <si>
    <t>0430新增</t>
  </si>
  <si>
    <t>N-2</t>
  </si>
  <si>
    <t>自有格式 - SOLO 格式定义 + 上位机工具</t>
  </si>
  <si>
    <t>0413会议：自有数据包格式（类似 NP）+ Apollo Toolkit 类工具；R7 不含此格式</t>
  </si>
  <si>
    <t>N-3</t>
  </si>
  <si>
    <t>SOH - SNMP（SOH 监控）</t>
  </si>
  <si>
    <t>0423：已完成服务搭建；SNMPv2c，参照 R7§4.14.1 节实现</t>
  </si>
  <si>
    <t>NEW-1</t>
  </si>
  <si>
    <t>数据传输 - FTP 文件传输</t>
  </si>
  <si>
    <t>0423会议：按 Nanometrics 目录格式</t>
  </si>
  <si>
    <t>基于 FTP 协议的归档文件下载链路；R7 不含此功能</t>
  </si>
  <si>
    <t>NEW-2</t>
  </si>
  <si>
    <t>时间同步 - 设置时区</t>
  </si>
  <si>
    <t>0413会议：4月底完成</t>
  </si>
  <si>
    <t>UTC 偏移配置；DBT §6.2.3.2 要求"UTC + 可设置时区"</t>
  </si>
  <si>
    <t>开发中</t>
    <phoneticPr fontId="2" type="noConversion"/>
  </si>
  <si>
    <t>根据和杜哥沟通，决定后续在网页开发给客户简单配置实现，不需要像NANO一样（通过 SSH 登录设备手动改 Linux 配置文件。）</t>
    <phoneticPr fontId="2" type="noConversion"/>
  </si>
  <si>
    <t>根据跟成行了解到，NANO 的 TitanSMA 是"分层目录 + 独立索引文件"架构，索引可能和数据脱节，所以才需要 Reindex；我们 AMU-24 是"单目录"架构，所有归档文件直接放在一个目录里，文件系统本身就是索引，不存在'索引坏了但数据还在'的失败模式，所以这个功能没有实际开发价值。</t>
    <phoneticPr fontId="2" type="noConversion"/>
  </si>
  <si>
    <t>黄工反馈，目前log alert关机、启动、配置变更已实现</t>
    <phoneticPr fontId="2" type="noConversion"/>
  </si>
  <si>
    <t>开发快速，等后续忙完有空优化</t>
    <phoneticPr fontId="2" type="noConversion"/>
  </si>
  <si>
    <t>暂缓开发，我们目前没有这么多版本</t>
    <phoneticPr fontId="2" type="noConversion"/>
  </si>
  <si>
    <t>暂缓开发，尽可能给客户简洁的操作体验</t>
    <phoneticPr fontId="2" type="noConversion"/>
  </si>
  <si>
    <t>黄工反馈，节后一周先进行现有功能的验证后的优化，先用当前的速率，优化后再开发</t>
    <phoneticPr fontId="2" type="noConversion"/>
  </si>
  <si>
    <t>六、后续开发工作流（开发完成 → 验收 → 量产 全流程）</t>
  </si>
  <si>
    <t>阶段</t>
  </si>
  <si>
    <t>关键活动</t>
  </si>
  <si>
    <t>负责团队</t>
  </si>
  <si>
    <t>产出物</t>
  </si>
  <si>
    <t>通过判据</t>
  </si>
  <si>
    <t>工期(估)</t>
  </si>
  <si>
    <t>依赖</t>
  </si>
  <si>
    <t>风险</t>
  </si>
  <si>
    <t>① 单元测试</t>
  </si>
  <si>
    <t>各模块独立功能测试：数据采集/触发/校准/数据流/SOH/Web 界面/Linux 服务</t>
  </si>
  <si>
    <t>各模块开发者（成行/黄工/张工/国伟/任工）</t>
  </si>
  <si>
    <t>单元测试用例 + 通过率报告</t>
  </si>
  <si>
    <t>关键模块单测覆盖率 ≥80%；P0 功能 100% 通过</t>
  </si>
  <si>
    <t>功能开发完成</t>
  </si>
  <si>
    <t>② 集成联调</t>
  </si>
  <si>
    <t>前后端 + Linux + 固件 + 硬件四层联调；端到端业务链路打通（GNSS锁星→采集→触发→事件→存储/推流）</t>
  </si>
  <si>
    <t>全员（国伟+成行+黄工+朱总+丁工）</t>
  </si>
  <si>
    <t>集成测试报告 + 联调缺陷清单</t>
  </si>
  <si>
    <t>所有 P0 功能端到端可用；缺陷率 ≤5/百功能点</t>
  </si>
  <si>
    <t>单元测试通过</t>
  </si>
  <si>
    <t>③ 功能验证</t>
  </si>
  <si>
    <t>按 R7 + 功能点清单逐条对照验证；含组播/标定/数据流/PTP/SOH/Web 全部 180+ 功能点</t>
  </si>
  <si>
    <t>功能验证矩阵（每条功能 PASS/FAIL）</t>
  </si>
  <si>
    <t>P0 全 PASS；P1 ≥90% PASS</t>
  </si>
  <si>
    <t>集成联调通过</t>
  </si>
  <si>
    <t>④ 性能测试</t>
  </si>
  <si>
    <t>采样率上限/数据流并发/CPU 内存占用/事件触发延迟/时钟漂移</t>
  </si>
  <si>
    <t>黄工 + 测试</t>
  </si>
  <si>
    <t>性能基准报告</t>
  </si>
  <si>
    <t>500sps 三通道连续记录 24h 无丢点；CPU&lt;60%；事件触发&lt;1s</t>
  </si>
  <si>
    <t>功能验证完成</t>
  </si>
  <si>
    <t>⑤ DBT 10-2016 入网测试</t>
  </si>
  <si>
    <t>按 DBT 标准附录 B 记录器测试项目逐项做：噪声/动态范围/线性度/采样率/数字滤波器/时间精度/通道延迟等</t>
  </si>
  <si>
    <t>DBT 入网测试报告（送中国地震局）</t>
  </si>
  <si>
    <t>所有强制条款 PASS；技术指标在 DBT §6.2.1 表3 范围内</t>
  </si>
  <si>
    <t>性能测试通过 + 硬件定型</t>
  </si>
  <si>
    <t>⑥ 实验室标定测试</t>
  </si>
  <si>
    <t>振动台测试（频响/灵敏度/线性度/横向灵敏度比）+ 静态法测试 + 自噪声测试</t>
  </si>
  <si>
    <t>标定证书 + 出厂参数</t>
  </si>
  <si>
    <t>灵敏度误差 ≤0.5%；自噪声 &lt;10⁻⁶m/s² rms；DC~430Hz 平坦</t>
  </si>
  <si>
    <t>DBT 入网测试同步进行</t>
  </si>
  <si>
    <t>⑦ 长稳/老化测试</t>
  </si>
  <si>
    <t>7×24 小时连续运行 ≥7 天；监控 GNSS 锁星 / 数据流连续性 / SD 写入 / 内存泄漏 / 重启次数</t>
  </si>
  <si>
    <t>长稳测试报告 + 重启原因分析（用 wtmp + syslog）</t>
  </si>
  <si>
    <t>7 天 0 异常重启；数据流连续无中断；GNSS 漂移稳定</t>
  </si>
  <si>
    <t>功能/性能测试通过</t>
  </si>
  <si>
    <t>⑧ 环境适应性测试</t>
  </si>
  <si>
    <t>高低温（-20°C~+60°C）/ 湿热 / 振动 / 冲击 / EMC 浪涌抗扰</t>
  </si>
  <si>
    <t>环境测试报告（GB/T 6587 / GB/T 17626.5）</t>
  </si>
  <si>
    <t>全部 PASS；浪涌后自动恢复</t>
  </si>
  <si>
    <t>硬件定型</t>
  </si>
  <si>
    <t>⑨ 客户验收 UAT</t>
  </si>
  <si>
    <t>项目经理 + 现场工程师</t>
  </si>
  <si>
    <t>客户验收确认单（已签字）</t>
  </si>
  <si>
    <t>客户签字确认；演示功能全部正常</t>
  </si>
  <si>
    <t>所有内部测试通过</t>
  </si>
  <si>
    <t>⑩ 缺陷修复 + 回归</t>
  </si>
  <si>
    <t>汇总 ④~⑨ 阶段缺陷，按严重度分级修复；修复后跑回归测试</t>
  </si>
  <si>
    <t>全员</t>
  </si>
  <si>
    <t>缺陷修复列表 + 回归测试报告</t>
  </si>
  <si>
    <t>严重 P0 缺陷 0 个；P1 ≤2 个</t>
  </si>
  <si>
    <t>所有测试有结果</t>
  </si>
  <si>
    <t>⑪ 性能/体验优化</t>
  </si>
  <si>
    <t>Web 加载速度 / Linux 服务启动时间 / 内存占用 / 数据流抖动 / log 体系完善</t>
  </si>
  <si>
    <t>优化前后对比数据</t>
  </si>
  <si>
    <t>关键页面加载 &lt;2s；启动 &lt;60s；体验对标 R7</t>
  </si>
  <si>
    <t>回归测试通过</t>
  </si>
  <si>
    <t>⑫ 量产准备</t>
  </si>
  <si>
    <t>量产 SOP + 用户手册 + 售后指南</t>
  </si>
  <si>
    <t>首批 10 套出厂稳定；售后能独立处理 80% 常见问题</t>
  </si>
  <si>
    <t>验收通过</t>
  </si>
  <si>
    <t>⑬ 正式发布 / 持续迭代</t>
  </si>
  <si>
    <t>版本发布；客户反馈收集；后续 P1/P2 功能补充；OTA 升级机制</t>
  </si>
  <si>
    <t>产品 + 全员</t>
  </si>
  <si>
    <t>发布说明 + 升级日志</t>
  </si>
  <si>
    <t>版本号确定；OTA 通道可用</t>
  </si>
  <si>
    <t>量产稳定</t>
  </si>
  <si>
    <t>任工</t>
    <phoneticPr fontId="2" type="noConversion"/>
  </si>
  <si>
    <t>丁工 + 羊总 + 实验室</t>
    <phoneticPr fontId="2" type="noConversion"/>
  </si>
  <si>
    <t>羊总 + 贺工</t>
    <phoneticPr fontId="2" type="noConversion"/>
  </si>
  <si>
    <t>朱工</t>
    <phoneticPr fontId="2" type="noConversion"/>
  </si>
  <si>
    <t>深圳面元现有客户现场实测：安装/配置/触发演示/数据下载/SOH 监控/客户场景对标</t>
    <phoneticPr fontId="2" type="noConversion"/>
  </si>
  <si>
    <t>国伟 + 成行 + 黄工</t>
    <phoneticPr fontId="2" type="noConversion"/>
  </si>
  <si>
    <t>出厂工艺固化；首批量产文档；售后手册（中文）</t>
    <phoneticPr fontId="2" type="noConversion"/>
  </si>
  <si>
    <t>李工 + 羊总 + 任工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</si>
</sst>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宋体"/>
      <family val="2"/>
      <scheme val="minor"/>
    </font>
    <font>
      <sz val="11"/>
      <color rgb="FF9C5700"/>
      <name val="宋体"/>
      <family val="2"/>
      <charset val="134"/>
      <scheme val="minor"/>
    </font>
    <font>
      <sz val="9"/>
      <name val="宋体"/>
      <family val="3"/>
      <charset val="134"/>
      <scheme val="minor"/>
    </font>
    <font>
      <i/>
      <sz val="9"/>
      <color rgb="FF666666"/>
      <name val="等线"/>
      <family val="3"/>
      <charset val="134"/>
    </font>
    <font>
      <b/>
      <sz val="9"/>
      <color rgb="FFFFFFFF"/>
      <name val="等线"/>
      <family val="3"/>
      <charset val="134"/>
    </font>
    <font>
      <sz val="9"/>
      <color theme="1"/>
      <name val="等线"/>
      <family val="3"/>
      <charset val="134"/>
    </font>
    <font>
      <b/>
      <sz val="9"/>
      <name val="等线"/>
      <family val="3"/>
      <charset val="134"/>
    </font>
    <font>
      <sz val="9"/>
      <color rgb="FF9C5700"/>
      <name val="等线"/>
      <family val="3"/>
      <charset val="134"/>
    </font>
  </fonts>
  <fills count="10">
    <fill>
      <patternFill patternType="none"/>
    </fill>
    <fill>
      <patternFill patternType="gray125"/>
    </fill>
    <fill>
      <patternFill patternType="solid">
        <fgColor rgb="FF595959"/>
      </patternFill>
    </fill>
    <fill>
      <patternFill patternType="solid">
        <fgColor rgb="FFE7E6E6"/>
      </patternFill>
    </fill>
    <fill>
      <patternFill patternType="solid">
        <fgColor rgb="FFD9D9D9"/>
      </patternFill>
    </fill>
    <fill>
      <patternFill patternType="solid">
        <fgColor rgb="FFFFE699"/>
      </patternFill>
    </fill>
    <fill>
      <patternFill patternType="solid">
        <fgColor rgb="FFC6EFCE"/>
      </patternFill>
    </fill>
    <fill>
      <patternFill patternType="solid">
        <fgColor rgb="FFF8CBAD"/>
      </patternFill>
    </fill>
    <fill>
      <patternFill patternType="solid">
        <fgColor rgb="FFFFEB9C"/>
      </patternFill>
    </fill>
    <fill>
      <patternFill patternType="solid">
        <fgColor rgb="FFFFFF00"/>
        <bgColor indexed="64"/>
      </patternFill>
    </fill>
  </fills>
  <borders count="5">
    <border>
      <left/>
      <right/>
      <top/>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style="thin">
        <color rgb="FF999999"/>
      </left>
      <right style="thin">
        <color rgb="FF999999"/>
      </right>
      <top/>
      <bottom style="thin">
        <color rgb="FF999999"/>
      </bottom>
      <diagonal/>
    </border>
    <border>
      <left style="thin">
        <color rgb="FF999999"/>
      </left>
      <right style="thin">
        <color indexed="64"/>
      </right>
      <top style="thin">
        <color rgb="FF999999"/>
      </top>
      <bottom style="thin">
        <color rgb="FF999999"/>
      </bottom>
      <diagonal/>
    </border>
  </borders>
  <cellStyleXfs count="2">
    <xf numFmtId="0" fontId="0" fillId="0" borderId="0"/>
    <xf numFmtId="0" fontId="1" fillId="8" borderId="0" applyNumberFormat="0" applyBorder="0" applyAlignment="0" applyProtection="0">
      <alignment vertical="center"/>
    </xf>
  </cellStyleXfs>
  <cellXfs count="30">
    <xf numFmtId="0" fontId="0" fillId="0" borderId="0" xfId="0"/>
    <xf numFmtId="0" fontId="3" fillId="0" borderId="0" xfId="0" applyFont="1" applyAlignment="1">
      <alignment vertical="top"/>
    </xf>
    <xf numFmtId="0" fontId="4" fillId="2" borderId="0" xfId="0" applyFont="1" applyFill="1" applyAlignment="1">
      <alignment horizontal="center" vertical="top"/>
    </xf>
    <xf numFmtId="0" fontId="5" fillId="0" borderId="0" xfId="0" applyFont="1" applyAlignment="1">
      <alignment vertical="top"/>
    </xf>
    <xf numFmtId="0" fontId="5" fillId="0" borderId="0" xfId="0" applyFont="1" applyAlignment="1">
      <alignment vertical="top"/>
    </xf>
    <xf numFmtId="0" fontId="6" fillId="3" borderId="2" xfId="0" applyFont="1" applyFill="1" applyBorder="1" applyAlignment="1">
      <alignment vertical="top"/>
    </xf>
    <xf numFmtId="0" fontId="5" fillId="0" borderId="2" xfId="0" applyFont="1" applyBorder="1" applyAlignment="1">
      <alignment vertical="top"/>
    </xf>
    <xf numFmtId="0" fontId="6" fillId="4" borderId="2" xfId="0" applyFont="1" applyFill="1" applyBorder="1" applyAlignment="1">
      <alignment horizontal="center" vertical="top"/>
    </xf>
    <xf numFmtId="0" fontId="6" fillId="4" borderId="2" xfId="0" applyFont="1" applyFill="1" applyBorder="1" applyAlignment="1">
      <alignment horizontal="center" vertical="top"/>
    </xf>
    <xf numFmtId="0" fontId="6" fillId="0" borderId="2" xfId="0" applyFont="1" applyBorder="1" applyAlignment="1">
      <alignment vertical="top"/>
    </xf>
    <xf numFmtId="176" fontId="5" fillId="0" borderId="2" xfId="0" applyNumberFormat="1" applyFont="1" applyBorder="1" applyAlignment="1">
      <alignment horizontal="right" vertical="top"/>
    </xf>
    <xf numFmtId="0" fontId="5" fillId="0" borderId="2" xfId="0" applyFont="1" applyBorder="1" applyAlignment="1">
      <alignment vertical="top"/>
    </xf>
    <xf numFmtId="0" fontId="6" fillId="4" borderId="3" xfId="0" applyFont="1" applyFill="1" applyBorder="1" applyAlignment="1">
      <alignment horizontal="center" vertical="top" wrapText="1"/>
    </xf>
    <xf numFmtId="0" fontId="6" fillId="4" borderId="1" xfId="0" applyFont="1" applyFill="1" applyBorder="1" applyAlignment="1">
      <alignment horizontal="center" vertical="top"/>
    </xf>
    <xf numFmtId="0" fontId="5" fillId="0" borderId="1" xfId="0" applyFont="1" applyBorder="1" applyAlignment="1">
      <alignment horizontal="center" vertical="top"/>
    </xf>
    <xf numFmtId="0" fontId="6" fillId="0" borderId="1" xfId="0" applyFont="1" applyBorder="1" applyAlignment="1">
      <alignment horizontal="center" vertical="top"/>
    </xf>
    <xf numFmtId="176" fontId="5" fillId="0" borderId="1" xfId="0" applyNumberFormat="1" applyFont="1" applyBorder="1" applyAlignment="1">
      <alignment horizontal="center" vertical="top"/>
    </xf>
    <xf numFmtId="0" fontId="6" fillId="5" borderId="1" xfId="0" applyFont="1" applyFill="1" applyBorder="1" applyAlignment="1">
      <alignment horizontal="center" vertical="top"/>
    </xf>
    <xf numFmtId="176" fontId="6" fillId="5" borderId="1" xfId="0" applyNumberFormat="1" applyFont="1" applyFill="1" applyBorder="1" applyAlignment="1">
      <alignment horizontal="center" vertical="top"/>
    </xf>
    <xf numFmtId="0" fontId="5" fillId="0" borderId="1" xfId="0" applyFont="1" applyBorder="1" applyAlignment="1">
      <alignment horizontal="left" vertical="top" wrapText="1"/>
    </xf>
    <xf numFmtId="0" fontId="6" fillId="4" borderId="3" xfId="0" applyFont="1" applyFill="1" applyBorder="1" applyAlignment="1">
      <alignment horizontal="center" vertical="top"/>
    </xf>
    <xf numFmtId="0" fontId="5" fillId="0" borderId="1" xfId="0" applyFont="1" applyBorder="1" applyAlignment="1">
      <alignment vertical="top" wrapText="1"/>
    </xf>
    <xf numFmtId="0" fontId="5" fillId="6" borderId="1" xfId="0" applyFont="1" applyFill="1" applyBorder="1" applyAlignment="1">
      <alignment vertical="top" wrapText="1"/>
    </xf>
    <xf numFmtId="0" fontId="7" fillId="8" borderId="1" xfId="1" applyFont="1" applyBorder="1" applyAlignment="1">
      <alignment vertical="top" wrapText="1"/>
    </xf>
    <xf numFmtId="0" fontId="5" fillId="7" borderId="1" xfId="0" applyFont="1" applyFill="1" applyBorder="1" applyAlignment="1">
      <alignment vertical="top" wrapText="1"/>
    </xf>
    <xf numFmtId="0" fontId="5" fillId="0" borderId="0" xfId="0" applyFont="1" applyAlignment="1">
      <alignment vertical="top" wrapText="1"/>
    </xf>
    <xf numFmtId="0" fontId="5" fillId="9" borderId="1" xfId="0" applyFont="1" applyFill="1" applyBorder="1" applyAlignment="1">
      <alignment vertical="top"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cellXfs>
  <cellStyles count="2">
    <cellStyle name="常规" xfId="0" builtinId="0"/>
    <cellStyle name="适中" xfId="1" builtin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0"/>
  <sheetViews>
    <sheetView tabSelected="1" workbookViewId="0">
      <pane ySplit="3" topLeftCell="A224" activePane="bottomLeft" state="frozen"/>
      <selection pane="bottomLeft" activeCell="J158" sqref="J158"/>
    </sheetView>
  </sheetViews>
  <sheetFormatPr defaultRowHeight="28.5" customHeight="1" x14ac:dyDescent="0.15"/>
  <cols>
    <col min="1" max="1" width="22.375" style="4" customWidth="1"/>
    <col min="2" max="2" width="11" style="4" customWidth="1"/>
    <col min="3" max="3" width="7" style="4" customWidth="1"/>
    <col min="4" max="4" width="24" style="4" customWidth="1"/>
    <col min="5" max="5" width="34" style="4" customWidth="1"/>
    <col min="6" max="6" width="32.25" style="4" customWidth="1"/>
    <col min="7" max="7" width="27.75" style="4" customWidth="1"/>
    <col min="8" max="8" width="42" style="4" customWidth="1"/>
    <col min="9" max="9" width="14" style="4" customWidth="1"/>
    <col min="10" max="10" width="10" style="4" customWidth="1"/>
    <col min="11" max="16384" width="9" style="4"/>
  </cols>
  <sheetData>
    <row r="1" spans="1:10" ht="15" customHeight="1" x14ac:dyDescent="0.15">
      <c r="A1" s="2" t="s">
        <v>0</v>
      </c>
      <c r="B1" s="3"/>
      <c r="C1" s="3"/>
      <c r="D1" s="3"/>
      <c r="E1" s="3"/>
      <c r="F1" s="3"/>
      <c r="G1" s="3"/>
      <c r="H1" s="3"/>
      <c r="I1" s="3"/>
      <c r="J1" s="3"/>
    </row>
    <row r="2" spans="1:10" ht="28.5" hidden="1" customHeight="1" x14ac:dyDescent="0.15">
      <c r="A2" s="3"/>
      <c r="B2" s="3"/>
      <c r="C2" s="3"/>
      <c r="D2" s="3"/>
      <c r="E2" s="3"/>
      <c r="F2" s="3"/>
      <c r="G2" s="3"/>
      <c r="H2" s="3"/>
      <c r="I2" s="3"/>
      <c r="J2" s="3"/>
    </row>
    <row r="3" spans="1:10" ht="28.5" hidden="1" customHeight="1" x14ac:dyDescent="0.15">
      <c r="A3" s="1" t="s">
        <v>1</v>
      </c>
      <c r="B3" s="3"/>
      <c r="C3" s="3"/>
      <c r="D3" s="3"/>
      <c r="E3" s="3"/>
      <c r="F3" s="3"/>
      <c r="G3" s="3"/>
      <c r="H3" s="3"/>
      <c r="I3" s="3"/>
      <c r="J3" s="3"/>
    </row>
    <row r="4" spans="1:10" ht="12" x14ac:dyDescent="0.15">
      <c r="A4" s="5" t="s">
        <v>2</v>
      </c>
      <c r="B4" s="6"/>
      <c r="C4" s="6"/>
      <c r="D4" s="6"/>
    </row>
    <row r="5" spans="1:10" ht="12" x14ac:dyDescent="0.15">
      <c r="A5" s="7" t="s">
        <v>3</v>
      </c>
      <c r="B5" s="7" t="s">
        <v>4</v>
      </c>
      <c r="C5" s="8" t="s">
        <v>5</v>
      </c>
      <c r="D5" s="8"/>
    </row>
    <row r="6" spans="1:10" ht="28.5" customHeight="1" x14ac:dyDescent="0.15">
      <c r="A6" s="9" t="s">
        <v>6</v>
      </c>
      <c r="B6" s="9">
        <f>COUNTA($B$43:$B$499)</f>
        <v>196</v>
      </c>
      <c r="C6" s="10">
        <f>IF(B6=0,0,1)</f>
        <v>1</v>
      </c>
      <c r="D6" s="10"/>
    </row>
    <row r="7" spans="1:10" ht="28.5" customHeight="1" x14ac:dyDescent="0.15">
      <c r="A7" s="11" t="s">
        <v>7</v>
      </c>
      <c r="B7" s="11">
        <f>COUNTIF($C$43:$C$499,"P0")</f>
        <v>97</v>
      </c>
      <c r="C7" s="10">
        <f>IF($B$6=0,0,B7/$B$6)</f>
        <v>0.49489795918367346</v>
      </c>
      <c r="D7" s="10"/>
    </row>
    <row r="8" spans="1:10" ht="28.5" customHeight="1" x14ac:dyDescent="0.15">
      <c r="A8" s="11" t="s">
        <v>8</v>
      </c>
      <c r="B8" s="11">
        <f>COUNTIF($C$43:$C$499,"P1")</f>
        <v>48</v>
      </c>
      <c r="C8" s="10">
        <f>IF($B$6=0,0,B8/$B$6)</f>
        <v>0.24489795918367346</v>
      </c>
      <c r="D8" s="10"/>
    </row>
    <row r="9" spans="1:10" ht="28.5" customHeight="1" x14ac:dyDescent="0.15">
      <c r="A9" s="11" t="s">
        <v>9</v>
      </c>
      <c r="B9" s="11">
        <f>COUNTIF($C$43:$C$499,"P2")</f>
        <v>33</v>
      </c>
      <c r="C9" s="10">
        <f>IF($B$6=0,0,B9/$B$6)</f>
        <v>0.1683673469387755</v>
      </c>
      <c r="D9" s="10"/>
    </row>
    <row r="10" spans="1:10" ht="28.5" customHeight="1" x14ac:dyDescent="0.15">
      <c r="A10" s="11" t="s">
        <v>10</v>
      </c>
      <c r="B10" s="11">
        <f>COUNTIF($C$43:$C$499,"P3")</f>
        <v>4</v>
      </c>
      <c r="C10" s="10">
        <f>IF($B$6=0,0,B10/$B$6)</f>
        <v>2.0408163265306121E-2</v>
      </c>
      <c r="D10" s="10"/>
    </row>
    <row r="12" spans="1:10" ht="12" x14ac:dyDescent="0.15">
      <c r="A12" s="5" t="s">
        <v>11</v>
      </c>
      <c r="B12" s="6"/>
      <c r="C12" s="6"/>
      <c r="D12" s="6"/>
      <c r="E12" s="6"/>
      <c r="F12" s="6"/>
      <c r="G12" s="6"/>
      <c r="H12" s="6"/>
    </row>
    <row r="13" spans="1:10" ht="12" x14ac:dyDescent="0.15">
      <c r="A13" s="12" t="s">
        <v>12</v>
      </c>
      <c r="B13" s="12" t="s">
        <v>13</v>
      </c>
      <c r="C13" s="12" t="s">
        <v>14</v>
      </c>
      <c r="D13" s="12" t="s">
        <v>15</v>
      </c>
      <c r="E13" s="12" t="s">
        <v>16</v>
      </c>
      <c r="F13" s="12" t="s">
        <v>17</v>
      </c>
      <c r="G13" s="12" t="s">
        <v>18</v>
      </c>
      <c r="H13" s="12" t="s">
        <v>19</v>
      </c>
    </row>
    <row r="14" spans="1:10" ht="28.5" customHeight="1" x14ac:dyDescent="0.15">
      <c r="A14" s="13" t="s">
        <v>20</v>
      </c>
      <c r="B14" s="14">
        <f>COUNTIFS($C$43:$C$499,"P0",$D$43:$D$499,"*已完成*")</f>
        <v>95</v>
      </c>
      <c r="C14" s="14">
        <f>COUNTIFS($C$43:$C$499,"P0",$D$43:$D$499,"联调中")</f>
        <v>0</v>
      </c>
      <c r="D14" s="14">
        <f>COUNTIFS($C$43:$C$499,"P0",$D$43:$D$499,"开发中")</f>
        <v>0</v>
      </c>
      <c r="E14" s="14">
        <f>COUNTIFS($C$43:$C$499,"P0",$D$43:$D$499,"*待Linux*")</f>
        <v>0</v>
      </c>
      <c r="F14" s="14">
        <f>COUNTIFS($C$43:$C$499,"P0",$D$43:$D$499,"未开始")</f>
        <v>2</v>
      </c>
      <c r="G14" s="15">
        <f>SUM(B14:F14)</f>
        <v>97</v>
      </c>
      <c r="H14" s="16">
        <f>IF(G14=0,0,B14/G14)</f>
        <v>0.97938144329896903</v>
      </c>
    </row>
    <row r="15" spans="1:10" ht="28.5" customHeight="1" x14ac:dyDescent="0.15">
      <c r="A15" s="13" t="s">
        <v>21</v>
      </c>
      <c r="B15" s="14">
        <f>COUNTIFS($C$43:$C$499,"P1",$D$43:$D$499,"*已完成*")</f>
        <v>47</v>
      </c>
      <c r="C15" s="14">
        <f>COUNTIFS($C$43:$C$499,"P1",$D$43:$D$499,"联调中")</f>
        <v>0</v>
      </c>
      <c r="D15" s="14">
        <f>COUNTIFS($C$43:$C$499,"P1",$D$43:$D$499,"开发中")</f>
        <v>1</v>
      </c>
      <c r="E15" s="14">
        <f>COUNTIFS($C$43:$C$499,"P1",$D$43:$D$499,"*待Linux*")</f>
        <v>0</v>
      </c>
      <c r="F15" s="14">
        <f>COUNTIFS($C$43:$C$499,"P1",$D$43:$D$499,"未开始")</f>
        <v>0</v>
      </c>
      <c r="G15" s="15">
        <f>SUM(B15:F15)</f>
        <v>48</v>
      </c>
      <c r="H15" s="16">
        <f>IF(G15=0,0,B15/G15)</f>
        <v>0.97916666666666663</v>
      </c>
    </row>
    <row r="16" spans="1:10" ht="28.5" customHeight="1" x14ac:dyDescent="0.15">
      <c r="A16" s="13" t="s">
        <v>22</v>
      </c>
      <c r="B16" s="14">
        <f>COUNTIFS($C$43:$C$499,"P2",$D$43:$D$499,"*已完成*")</f>
        <v>32</v>
      </c>
      <c r="C16" s="14">
        <f>COUNTIFS($C$43:$C$499,"P2",$D$43:$D$499,"联调中")</f>
        <v>0</v>
      </c>
      <c r="D16" s="14">
        <f>COUNTIFS($C$43:$C$499,"P2",$D$43:$D$499,"开发中")</f>
        <v>0</v>
      </c>
      <c r="E16" s="14">
        <f>COUNTIFS($C$43:$C$499,"P2",$D$43:$D$499,"*待Linux*")</f>
        <v>0</v>
      </c>
      <c r="F16" s="14">
        <f>COUNTIFS($C$43:$C$499,"P2",$D$43:$D$499,"未开始")</f>
        <v>1</v>
      </c>
      <c r="G16" s="15">
        <f>SUM(B16:F16)</f>
        <v>33</v>
      </c>
      <c r="H16" s="16">
        <f>IF(G16=0,0,B16/G16)</f>
        <v>0.96969696969696972</v>
      </c>
    </row>
    <row r="17" spans="1:10" ht="28.5" customHeight="1" x14ac:dyDescent="0.15">
      <c r="A17" s="13" t="s">
        <v>23</v>
      </c>
      <c r="B17" s="14">
        <f>COUNTIFS($C$43:$C$499,"P3",$D$43:$D$499,"*已完成*")</f>
        <v>0</v>
      </c>
      <c r="C17" s="14">
        <f>COUNTIFS($C$43:$C$499,"P3",$D$43:$D$499,"联调中")</f>
        <v>0</v>
      </c>
      <c r="D17" s="14">
        <f>COUNTIFS($C$43:$C$499,"P3",$D$43:$D$499,"开发中")</f>
        <v>0</v>
      </c>
      <c r="E17" s="14">
        <f>COUNTIFS($C$43:$C$499,"P3",$D$43:$D$499,"*待Linux*")</f>
        <v>0</v>
      </c>
      <c r="F17" s="14">
        <f>COUNTIFS($C$43:$C$499,"P3",$D$43:$D$499,"未开始")</f>
        <v>4</v>
      </c>
      <c r="G17" s="15">
        <f>SUM(B17:F17)</f>
        <v>4</v>
      </c>
      <c r="H17" s="16">
        <f>IF(G17=0,0,B17/G17)</f>
        <v>0</v>
      </c>
    </row>
    <row r="18" spans="1:10" ht="28.5" customHeight="1" x14ac:dyDescent="0.15">
      <c r="A18" s="17" t="s">
        <v>18</v>
      </c>
      <c r="B18" s="17">
        <f>SUM(B14:B17)</f>
        <v>174</v>
      </c>
      <c r="C18" s="17">
        <f>SUM(C14:C17)</f>
        <v>0</v>
      </c>
      <c r="D18" s="17">
        <f>SUM(D14:D17)</f>
        <v>1</v>
      </c>
      <c r="E18" s="17">
        <f>SUM(E14:E17)</f>
        <v>0</v>
      </c>
      <c r="F18" s="17">
        <f>SUM(F14:F17)</f>
        <v>7</v>
      </c>
      <c r="G18" s="17">
        <f>SUM(B18:F18)</f>
        <v>182</v>
      </c>
      <c r="H18" s="18">
        <f>IF(G18=0,0,B18/G18)</f>
        <v>0.95604395604395609</v>
      </c>
    </row>
    <row r="20" spans="1:10" ht="12" x14ac:dyDescent="0.15">
      <c r="A20" s="5" t="s">
        <v>24</v>
      </c>
      <c r="B20" s="6"/>
      <c r="C20" s="6"/>
      <c r="D20" s="6"/>
      <c r="E20" s="6"/>
      <c r="F20" s="6"/>
      <c r="G20" s="6"/>
      <c r="H20" s="6"/>
      <c r="I20" s="6"/>
      <c r="J20" s="6"/>
    </row>
    <row r="21" spans="1:10" ht="12" x14ac:dyDescent="0.15">
      <c r="A21" s="12" t="s">
        <v>25</v>
      </c>
      <c r="B21" s="12" t="s">
        <v>26</v>
      </c>
      <c r="C21" s="12" t="s">
        <v>20</v>
      </c>
      <c r="D21" s="12" t="s">
        <v>21</v>
      </c>
      <c r="E21" s="12" t="s">
        <v>22</v>
      </c>
      <c r="F21" s="12" t="s">
        <v>23</v>
      </c>
      <c r="G21" s="12" t="s">
        <v>13</v>
      </c>
      <c r="H21" s="12" t="s">
        <v>27</v>
      </c>
      <c r="I21" s="12" t="s">
        <v>17</v>
      </c>
      <c r="J21" s="12" t="s">
        <v>19</v>
      </c>
    </row>
    <row r="22" spans="1:10" ht="28.5" customHeight="1" x14ac:dyDescent="0.15">
      <c r="A22" s="19" t="s">
        <v>28</v>
      </c>
      <c r="B22" s="14">
        <f>COUNTIF($E$43:$E$499,$A22)</f>
        <v>13</v>
      </c>
      <c r="C22" s="14">
        <f>COUNTIFS($E$43:$E$499,$A22,$C$43:$C$499,"P0")</f>
        <v>8</v>
      </c>
      <c r="D22" s="14">
        <f>COUNTIFS($E$43:$E$499,$A22,$C$43:$C$499,"P1")</f>
        <v>5</v>
      </c>
      <c r="E22" s="14">
        <f>COUNTIFS($E$43:$E$499,$A22,$C$43:$C$499,"P2")</f>
        <v>0</v>
      </c>
      <c r="F22" s="14">
        <f>COUNTIFS($E$43:$E$499,$A22,$C$43:$C$499,"P3")</f>
        <v>0</v>
      </c>
      <c r="G22" s="14">
        <f>COUNTIFS($E$43:$E$499,$A22,$D$43:$D$499,"*已完成*")</f>
        <v>13</v>
      </c>
      <c r="H22" s="14">
        <f t="shared" ref="H22:H31" si="0">B22-G22-I22</f>
        <v>0</v>
      </c>
      <c r="I22" s="14">
        <f>COUNTIFS($E$43:$E$499,$A22,$D$43:$D$499,"未开始")</f>
        <v>0</v>
      </c>
      <c r="J22" s="16">
        <f t="shared" ref="J22:J32" si="1">IF(B22=0,0,G22/B22)</f>
        <v>1</v>
      </c>
    </row>
    <row r="23" spans="1:10" ht="28.5" customHeight="1" x14ac:dyDescent="0.15">
      <c r="A23" s="19" t="s">
        <v>29</v>
      </c>
      <c r="B23" s="14">
        <f>COUNTIF($E$43:$E$499,$A23)</f>
        <v>34</v>
      </c>
      <c r="C23" s="14">
        <f>COUNTIFS($E$43:$E$499,$A23,$C$43:$C$499,"P0")</f>
        <v>19</v>
      </c>
      <c r="D23" s="14">
        <f>COUNTIFS($E$43:$E$499,$A23,$C$43:$C$499,"P1")</f>
        <v>15</v>
      </c>
      <c r="E23" s="14">
        <f>COUNTIFS($E$43:$E$499,$A23,$C$43:$C$499,"P2")</f>
        <v>0</v>
      </c>
      <c r="F23" s="14">
        <f>COUNTIFS($E$43:$E$499,$A23,$C$43:$C$499,"P3")</f>
        <v>0</v>
      </c>
      <c r="G23" s="14">
        <f>COUNTIFS($E$43:$E$499,$A23,$D$43:$D$499,"*已完成*")</f>
        <v>33</v>
      </c>
      <c r="H23" s="14">
        <f t="shared" si="0"/>
        <v>1</v>
      </c>
      <c r="I23" s="14">
        <f>COUNTIFS($E$43:$E$499,$A23,$D$43:$D$499,"未开始")</f>
        <v>0</v>
      </c>
      <c r="J23" s="16">
        <f t="shared" si="1"/>
        <v>0.97058823529411764</v>
      </c>
    </row>
    <row r="24" spans="1:10" ht="28.5" customHeight="1" x14ac:dyDescent="0.15">
      <c r="A24" s="19" t="s">
        <v>30</v>
      </c>
      <c r="B24" s="14">
        <f>COUNTIF($E$43:$E$499,$A24)</f>
        <v>23</v>
      </c>
      <c r="C24" s="14">
        <f>COUNTIFS($E$43:$E$499,$A24,$C$43:$C$499,"P0")</f>
        <v>22</v>
      </c>
      <c r="D24" s="14">
        <f>COUNTIFS($E$43:$E$499,$A24,$C$43:$C$499,"P1")</f>
        <v>0</v>
      </c>
      <c r="E24" s="14">
        <f>COUNTIFS($E$43:$E$499,$A24,$C$43:$C$499,"P2")</f>
        <v>1</v>
      </c>
      <c r="F24" s="14">
        <f>COUNTIFS($E$43:$E$499,$A24,$C$43:$C$499,"P3")</f>
        <v>0</v>
      </c>
      <c r="G24" s="14">
        <f>COUNTIFS($E$43:$E$499,$A24,$D$43:$D$499,"*已完成*")</f>
        <v>22</v>
      </c>
      <c r="H24" s="14">
        <f t="shared" si="0"/>
        <v>0</v>
      </c>
      <c r="I24" s="14">
        <f>COUNTIFS($E$43:$E$499,$A24,$D$43:$D$499,"未开始")</f>
        <v>1</v>
      </c>
      <c r="J24" s="16">
        <f t="shared" si="1"/>
        <v>0.95652173913043481</v>
      </c>
    </row>
    <row r="25" spans="1:10" ht="28.5" customHeight="1" x14ac:dyDescent="0.15">
      <c r="A25" s="19" t="s">
        <v>31</v>
      </c>
      <c r="B25" s="14">
        <f>COUNTIF($E$43:$E$499,$A25)</f>
        <v>22</v>
      </c>
      <c r="C25" s="14">
        <f>COUNTIFS($E$43:$E$499,$A25,$C$43:$C$499,"P0")</f>
        <v>22</v>
      </c>
      <c r="D25" s="14">
        <f>COUNTIFS($E$43:$E$499,$A25,$C$43:$C$499,"P1")</f>
        <v>0</v>
      </c>
      <c r="E25" s="14">
        <f>COUNTIFS($E$43:$E$499,$A25,$C$43:$C$499,"P2")</f>
        <v>0</v>
      </c>
      <c r="F25" s="14">
        <f>COUNTIFS($E$43:$E$499,$A25,$C$43:$C$499,"P3")</f>
        <v>0</v>
      </c>
      <c r="G25" s="14">
        <f>COUNTIFS($E$43:$E$499,$A25,$D$43:$D$499,"*已完成*")</f>
        <v>22</v>
      </c>
      <c r="H25" s="14">
        <f t="shared" si="0"/>
        <v>0</v>
      </c>
      <c r="I25" s="14">
        <f>COUNTIFS($E$43:$E$499,$A25,$D$43:$D$499,"未开始")</f>
        <v>0</v>
      </c>
      <c r="J25" s="16">
        <f t="shared" si="1"/>
        <v>1</v>
      </c>
    </row>
    <row r="26" spans="1:10" ht="28.5" customHeight="1" x14ac:dyDescent="0.15">
      <c r="A26" s="19" t="s">
        <v>32</v>
      </c>
      <c r="B26" s="14">
        <f>COUNTIF($E$43:$E$499,$A26)</f>
        <v>35</v>
      </c>
      <c r="C26" s="14">
        <f>COUNTIFS($E$43:$E$499,$A26,$C$43:$C$499,"P0")</f>
        <v>7</v>
      </c>
      <c r="D26" s="14">
        <f>COUNTIFS($E$43:$E$499,$A26,$C$43:$C$499,"P1")</f>
        <v>2</v>
      </c>
      <c r="E26" s="14">
        <f>COUNTIFS($E$43:$E$499,$A26,$C$43:$C$499,"P2")</f>
        <v>26</v>
      </c>
      <c r="F26" s="14">
        <f>COUNTIFS($E$43:$E$499,$A26,$C$43:$C$499,"P3")</f>
        <v>0</v>
      </c>
      <c r="G26" s="14">
        <f>COUNTIFS($E$43:$E$499,$A26,$D$43:$D$499,"*已完成*")</f>
        <v>34</v>
      </c>
      <c r="H26" s="14">
        <f t="shared" si="0"/>
        <v>0</v>
      </c>
      <c r="I26" s="14">
        <f>COUNTIFS($E$43:$E$499,$A26,$D$43:$D$499,"未开始")</f>
        <v>1</v>
      </c>
      <c r="J26" s="16">
        <f t="shared" si="1"/>
        <v>0.97142857142857142</v>
      </c>
    </row>
    <row r="27" spans="1:10" ht="28.5" customHeight="1" x14ac:dyDescent="0.15">
      <c r="A27" s="19" t="s">
        <v>33</v>
      </c>
      <c r="B27" s="14">
        <f>COUNTIF($E$43:$E$499,$A27)</f>
        <v>36</v>
      </c>
      <c r="C27" s="14">
        <f>COUNTIFS($E$43:$E$499,$A27,$C$43:$C$499,"P0")</f>
        <v>13</v>
      </c>
      <c r="D27" s="14">
        <f>COUNTIFS($E$43:$E$499,$A27,$C$43:$C$499,"P1")</f>
        <v>20</v>
      </c>
      <c r="E27" s="14">
        <f>COUNTIFS($E$43:$E$499,$A27,$C$43:$C$499,"P2")</f>
        <v>3</v>
      </c>
      <c r="F27" s="14">
        <f>COUNTIFS($E$43:$E$499,$A27,$C$43:$C$499,"P3")</f>
        <v>0</v>
      </c>
      <c r="G27" s="14">
        <f>COUNTIFS($E$43:$E$499,$A27,$D$43:$D$499,"*已完成*")</f>
        <v>36</v>
      </c>
      <c r="H27" s="14">
        <f t="shared" si="0"/>
        <v>0</v>
      </c>
      <c r="I27" s="14">
        <f>COUNTIFS($E$43:$E$499,$A27,$D$43:$D$499,"未开始")</f>
        <v>0</v>
      </c>
      <c r="J27" s="16">
        <f t="shared" si="1"/>
        <v>1</v>
      </c>
    </row>
    <row r="28" spans="1:10" ht="28.5" customHeight="1" x14ac:dyDescent="0.15">
      <c r="A28" s="19" t="s">
        <v>34</v>
      </c>
      <c r="B28" s="14">
        <f>COUNTIF($E$43:$E$499,$A28)</f>
        <v>12</v>
      </c>
      <c r="C28" s="14">
        <f>COUNTIFS($E$43:$E$499,$A28,$C$43:$C$499,"P0")</f>
        <v>0</v>
      </c>
      <c r="D28" s="14">
        <f>COUNTIFS($E$43:$E$499,$A28,$C$43:$C$499,"P1")</f>
        <v>5</v>
      </c>
      <c r="E28" s="14">
        <f>COUNTIFS($E$43:$E$499,$A28,$C$43:$C$499,"P2")</f>
        <v>3</v>
      </c>
      <c r="F28" s="14">
        <f>COUNTIFS($E$43:$E$499,$A28,$C$43:$C$499,"P3")</f>
        <v>4</v>
      </c>
      <c r="G28" s="14">
        <f>COUNTIFS($E$43:$E$499,$A28,$D$43:$D$499,"*已完成*")</f>
        <v>8</v>
      </c>
      <c r="H28" s="14">
        <f t="shared" si="0"/>
        <v>0</v>
      </c>
      <c r="I28" s="14">
        <f>COUNTIFS($E$43:$E$499,$A28,$D$43:$D$499,"未开始")</f>
        <v>4</v>
      </c>
      <c r="J28" s="16">
        <f t="shared" si="1"/>
        <v>0.66666666666666663</v>
      </c>
    </row>
    <row r="29" spans="1:10" ht="28.5" customHeight="1" x14ac:dyDescent="0.15">
      <c r="A29" s="19" t="s">
        <v>35</v>
      </c>
      <c r="B29" s="14">
        <f>COUNTIF($E$43:$E$499,$A29)</f>
        <v>2</v>
      </c>
      <c r="C29" s="14">
        <f>COUNTIFS($E$43:$E$499,$A29,$C$43:$C$499,"P0")</f>
        <v>2</v>
      </c>
      <c r="D29" s="14">
        <f>COUNTIFS($E$43:$E$499,$A29,$C$43:$C$499,"P1")</f>
        <v>0</v>
      </c>
      <c r="E29" s="14">
        <f>COUNTIFS($E$43:$E$499,$A29,$C$43:$C$499,"P2")</f>
        <v>0</v>
      </c>
      <c r="F29" s="14">
        <f>COUNTIFS($E$43:$E$499,$A29,$C$43:$C$499,"P3")</f>
        <v>0</v>
      </c>
      <c r="G29" s="14">
        <f>COUNTIFS($E$43:$E$499,$A29,$D$43:$D$499,"*已完成*")</f>
        <v>1</v>
      </c>
      <c r="H29" s="14">
        <f t="shared" si="0"/>
        <v>0</v>
      </c>
      <c r="I29" s="14">
        <f>COUNTIFS($E$43:$E$499,$A29,$D$43:$D$499,"未开始")</f>
        <v>1</v>
      </c>
      <c r="J29" s="16">
        <f t="shared" si="1"/>
        <v>0.5</v>
      </c>
    </row>
    <row r="30" spans="1:10" ht="28.5" customHeight="1" x14ac:dyDescent="0.15">
      <c r="A30" s="19" t="s">
        <v>36</v>
      </c>
      <c r="B30" s="14">
        <f>COUNTIF($E$43:$E$499,$A30)</f>
        <v>3</v>
      </c>
      <c r="C30" s="14">
        <f>COUNTIFS($E$43:$E$499,$A30,$C$43:$C$499,"P0")</f>
        <v>2</v>
      </c>
      <c r="D30" s="14">
        <f>COUNTIFS($E$43:$E$499,$A30,$C$43:$C$499,"P1")</f>
        <v>1</v>
      </c>
      <c r="E30" s="14">
        <f>COUNTIFS($E$43:$E$499,$A30,$C$43:$C$499,"P2")</f>
        <v>0</v>
      </c>
      <c r="F30" s="14">
        <f>COUNTIFS($E$43:$E$499,$A30,$C$43:$C$499,"P3")</f>
        <v>0</v>
      </c>
      <c r="G30" s="14">
        <f>COUNTIFS($E$43:$E$499,$A30,$D$43:$D$499,"*已完成*")</f>
        <v>3</v>
      </c>
      <c r="H30" s="14">
        <f t="shared" si="0"/>
        <v>0</v>
      </c>
      <c r="I30" s="14">
        <f>COUNTIFS($E$43:$E$499,$A30,$D$43:$D$499,"未开始")</f>
        <v>0</v>
      </c>
      <c r="J30" s="16">
        <f t="shared" si="1"/>
        <v>1</v>
      </c>
    </row>
    <row r="31" spans="1:10" ht="28.5" customHeight="1" x14ac:dyDescent="0.15">
      <c r="A31" s="19" t="s">
        <v>37</v>
      </c>
      <c r="B31" s="14">
        <f>COUNTIF($E$43:$E$499,$A31)</f>
        <v>2</v>
      </c>
      <c r="C31" s="14">
        <f>COUNTIFS($E$43:$E$499,$A31,$C$43:$C$499,"P0")</f>
        <v>2</v>
      </c>
      <c r="D31" s="14">
        <f>COUNTIFS($E$43:$E$499,$A31,$C$43:$C$499,"P1")</f>
        <v>0</v>
      </c>
      <c r="E31" s="14">
        <f>COUNTIFS($E$43:$E$499,$A31,$C$43:$C$499,"P2")</f>
        <v>0</v>
      </c>
      <c r="F31" s="14">
        <f>COUNTIFS($E$43:$E$499,$A31,$C$43:$C$499,"P3")</f>
        <v>0</v>
      </c>
      <c r="G31" s="14">
        <f>COUNTIFS($E$43:$E$499,$A31,$D$43:$D$499,"*已完成*")</f>
        <v>2</v>
      </c>
      <c r="H31" s="14">
        <f t="shared" si="0"/>
        <v>0</v>
      </c>
      <c r="I31" s="14">
        <f>COUNTIFS($E$43:$E$499,$A31,$D$43:$D$499,"未开始")</f>
        <v>0</v>
      </c>
      <c r="J31" s="16">
        <f t="shared" si="1"/>
        <v>1</v>
      </c>
    </row>
    <row r="32" spans="1:10" ht="28.5" customHeight="1" x14ac:dyDescent="0.15">
      <c r="A32" s="17" t="s">
        <v>18</v>
      </c>
      <c r="B32" s="17">
        <f t="shared" ref="B32:I32" si="2">SUM(B22:B31)</f>
        <v>182</v>
      </c>
      <c r="C32" s="17">
        <f t="shared" si="2"/>
        <v>97</v>
      </c>
      <c r="D32" s="17">
        <f t="shared" si="2"/>
        <v>48</v>
      </c>
      <c r="E32" s="17">
        <f t="shared" si="2"/>
        <v>33</v>
      </c>
      <c r="F32" s="17">
        <f t="shared" si="2"/>
        <v>4</v>
      </c>
      <c r="G32" s="17">
        <f t="shared" si="2"/>
        <v>174</v>
      </c>
      <c r="H32" s="17">
        <f t="shared" si="2"/>
        <v>1</v>
      </c>
      <c r="I32" s="17">
        <f t="shared" si="2"/>
        <v>7</v>
      </c>
      <c r="J32" s="18">
        <f t="shared" si="1"/>
        <v>0.95604395604395609</v>
      </c>
    </row>
    <row r="34" spans="1:8" ht="12" x14ac:dyDescent="0.15">
      <c r="A34" s="5" t="s">
        <v>38</v>
      </c>
      <c r="B34" s="6"/>
      <c r="C34" s="6"/>
      <c r="D34" s="6"/>
    </row>
    <row r="35" spans="1:8" ht="12" x14ac:dyDescent="0.15">
      <c r="A35" s="7" t="s">
        <v>39</v>
      </c>
      <c r="B35" s="7" t="s">
        <v>4</v>
      </c>
      <c r="C35" s="8" t="s">
        <v>5</v>
      </c>
      <c r="D35" s="8"/>
    </row>
    <row r="36" spans="1:8" ht="28.5" customHeight="1" x14ac:dyDescent="0.15">
      <c r="A36" s="11" t="s">
        <v>13</v>
      </c>
      <c r="B36" s="11">
        <f>COUNTIF($D$43:$D$499,"*已完成*")</f>
        <v>174</v>
      </c>
      <c r="C36" s="10">
        <f>IF($B$6=0,0,B36/$B$6)</f>
        <v>0.88775510204081631</v>
      </c>
      <c r="D36" s="10"/>
    </row>
    <row r="37" spans="1:8" ht="28.5" customHeight="1" x14ac:dyDescent="0.15">
      <c r="A37" s="11" t="s">
        <v>14</v>
      </c>
      <c r="B37" s="11">
        <f>COUNTIF($D$43:$D$499,"联调中")</f>
        <v>0</v>
      </c>
      <c r="C37" s="10">
        <f>IF($B$6=0,0,B37/$B$6)</f>
        <v>0</v>
      </c>
      <c r="D37" s="10"/>
    </row>
    <row r="38" spans="1:8" ht="28.5" customHeight="1" x14ac:dyDescent="0.15">
      <c r="A38" s="11" t="s">
        <v>15</v>
      </c>
      <c r="B38" s="11">
        <f>COUNTIF($D$43:$D$499,"开发中")</f>
        <v>1</v>
      </c>
      <c r="C38" s="10">
        <f>IF($B$6=0,0,B38/$B$6)</f>
        <v>5.1020408163265302E-3</v>
      </c>
      <c r="D38" s="10"/>
    </row>
    <row r="39" spans="1:8" ht="28.5" customHeight="1" x14ac:dyDescent="0.15">
      <c r="A39" s="11" t="s">
        <v>17</v>
      </c>
      <c r="B39" s="11">
        <f>COUNTIF($D$43:$D$499,"未开始")</f>
        <v>7</v>
      </c>
      <c r="C39" s="10">
        <f>IF($B$6=0,0,B39/$B$6)</f>
        <v>3.5714285714285712E-2</v>
      </c>
      <c r="D39" s="10"/>
    </row>
    <row r="41" spans="1:8" ht="12" x14ac:dyDescent="0.15">
      <c r="A41" s="5" t="s">
        <v>40</v>
      </c>
      <c r="B41" s="6"/>
      <c r="C41" s="6"/>
      <c r="D41" s="6"/>
      <c r="E41" s="6"/>
      <c r="F41" s="6"/>
      <c r="G41" s="6"/>
      <c r="H41" s="6"/>
    </row>
    <row r="42" spans="1:8" ht="12" x14ac:dyDescent="0.15">
      <c r="A42" s="20" t="s">
        <v>41</v>
      </c>
      <c r="B42" s="20" t="s">
        <v>42</v>
      </c>
      <c r="C42" s="20" t="s">
        <v>12</v>
      </c>
      <c r="D42" s="20" t="s">
        <v>43</v>
      </c>
      <c r="E42" s="20" t="s">
        <v>44</v>
      </c>
      <c r="F42" s="20" t="s">
        <v>45</v>
      </c>
      <c r="G42" s="20" t="s">
        <v>46</v>
      </c>
      <c r="H42" s="20" t="s">
        <v>47</v>
      </c>
    </row>
    <row r="43" spans="1:8" ht="28.5" customHeight="1" x14ac:dyDescent="0.15">
      <c r="A43" s="21">
        <v>1</v>
      </c>
      <c r="B43" s="21" t="s">
        <v>48</v>
      </c>
      <c r="C43" s="21" t="s">
        <v>20</v>
      </c>
      <c r="D43" s="22" t="s">
        <v>13</v>
      </c>
      <c r="E43" s="21" t="s">
        <v>28</v>
      </c>
      <c r="F43" s="21" t="s">
        <v>49</v>
      </c>
      <c r="G43" s="21" t="s">
        <v>50</v>
      </c>
      <c r="H43" s="21" t="s">
        <v>51</v>
      </c>
    </row>
    <row r="44" spans="1:8" ht="28.5" customHeight="1" x14ac:dyDescent="0.15">
      <c r="A44" s="21">
        <v>2</v>
      </c>
      <c r="B44" s="21" t="s">
        <v>52</v>
      </c>
      <c r="C44" s="21" t="s">
        <v>20</v>
      </c>
      <c r="D44" s="22" t="s">
        <v>13</v>
      </c>
      <c r="E44" s="21" t="s">
        <v>28</v>
      </c>
      <c r="F44" s="21" t="s">
        <v>53</v>
      </c>
      <c r="G44" s="21" t="s">
        <v>54</v>
      </c>
      <c r="H44" s="21" t="s">
        <v>55</v>
      </c>
    </row>
    <row r="45" spans="1:8" ht="28.5" customHeight="1" x14ac:dyDescent="0.15">
      <c r="A45" s="21">
        <v>3</v>
      </c>
      <c r="B45" s="21" t="s">
        <v>56</v>
      </c>
      <c r="C45" s="21" t="s">
        <v>20</v>
      </c>
      <c r="D45" s="22" t="s">
        <v>13</v>
      </c>
      <c r="E45" s="21" t="s">
        <v>28</v>
      </c>
      <c r="F45" s="21" t="s">
        <v>57</v>
      </c>
      <c r="G45" s="21" t="s">
        <v>58</v>
      </c>
      <c r="H45" s="21" t="s">
        <v>59</v>
      </c>
    </row>
    <row r="46" spans="1:8" ht="28.5" customHeight="1" x14ac:dyDescent="0.15">
      <c r="A46" s="21">
        <v>4</v>
      </c>
      <c r="B46" s="21" t="s">
        <v>60</v>
      </c>
      <c r="C46" s="21" t="s">
        <v>20</v>
      </c>
      <c r="D46" s="22" t="s">
        <v>13</v>
      </c>
      <c r="E46" s="21" t="s">
        <v>28</v>
      </c>
      <c r="F46" s="21" t="s">
        <v>61</v>
      </c>
      <c r="G46" s="21" t="s">
        <v>62</v>
      </c>
      <c r="H46" s="21" t="s">
        <v>63</v>
      </c>
    </row>
    <row r="47" spans="1:8" ht="28.5" customHeight="1" x14ac:dyDescent="0.15">
      <c r="A47" s="21">
        <v>5</v>
      </c>
      <c r="B47" s="21" t="s">
        <v>64</v>
      </c>
      <c r="C47" s="21" t="s">
        <v>20</v>
      </c>
      <c r="D47" s="22" t="s">
        <v>13</v>
      </c>
      <c r="E47" s="21" t="s">
        <v>28</v>
      </c>
      <c r="F47" s="21" t="s">
        <v>65</v>
      </c>
      <c r="G47" s="21" t="s">
        <v>66</v>
      </c>
      <c r="H47" s="21" t="s">
        <v>67</v>
      </c>
    </row>
    <row r="48" spans="1:8" ht="28.5" customHeight="1" x14ac:dyDescent="0.15">
      <c r="A48" s="21">
        <v>6</v>
      </c>
      <c r="B48" s="21" t="s">
        <v>68</v>
      </c>
      <c r="C48" s="21" t="s">
        <v>20</v>
      </c>
      <c r="D48" s="22" t="s">
        <v>13</v>
      </c>
      <c r="E48" s="21" t="s">
        <v>28</v>
      </c>
      <c r="F48" s="21" t="s">
        <v>69</v>
      </c>
      <c r="G48" s="21" t="s">
        <v>70</v>
      </c>
      <c r="H48" s="21" t="s">
        <v>71</v>
      </c>
    </row>
    <row r="49" spans="1:8" ht="28.5" customHeight="1" x14ac:dyDescent="0.15">
      <c r="A49" s="21">
        <v>7</v>
      </c>
      <c r="B49" s="21" t="s">
        <v>72</v>
      </c>
      <c r="C49" s="21" t="s">
        <v>20</v>
      </c>
      <c r="D49" s="22" t="s">
        <v>13</v>
      </c>
      <c r="E49" s="21" t="s">
        <v>28</v>
      </c>
      <c r="F49" s="21" t="s">
        <v>73</v>
      </c>
      <c r="G49" s="21" t="s">
        <v>74</v>
      </c>
      <c r="H49" s="21" t="s">
        <v>75</v>
      </c>
    </row>
    <row r="50" spans="1:8" ht="28.5" customHeight="1" x14ac:dyDescent="0.15">
      <c r="A50" s="21">
        <v>8</v>
      </c>
      <c r="B50" s="21" t="s">
        <v>76</v>
      </c>
      <c r="C50" s="21" t="s">
        <v>20</v>
      </c>
      <c r="D50" s="22" t="s">
        <v>13</v>
      </c>
      <c r="E50" s="21" t="s">
        <v>28</v>
      </c>
      <c r="F50" s="21" t="s">
        <v>77</v>
      </c>
      <c r="G50" s="21" t="s">
        <v>78</v>
      </c>
      <c r="H50" s="21" t="s">
        <v>79</v>
      </c>
    </row>
    <row r="51" spans="1:8" ht="28.5" customHeight="1" x14ac:dyDescent="0.15">
      <c r="A51" s="21">
        <v>9</v>
      </c>
      <c r="B51" s="21" t="s">
        <v>80</v>
      </c>
      <c r="C51" s="21" t="s">
        <v>21</v>
      </c>
      <c r="D51" s="22" t="s">
        <v>13</v>
      </c>
      <c r="E51" s="21" t="s">
        <v>28</v>
      </c>
      <c r="F51" s="21" t="s">
        <v>81</v>
      </c>
      <c r="G51" s="21" t="s">
        <v>82</v>
      </c>
      <c r="H51" s="21" t="s">
        <v>83</v>
      </c>
    </row>
    <row r="52" spans="1:8" ht="28.5" customHeight="1" x14ac:dyDescent="0.15">
      <c r="A52" s="21">
        <v>10</v>
      </c>
      <c r="B52" s="21" t="s">
        <v>84</v>
      </c>
      <c r="C52" s="21" t="s">
        <v>21</v>
      </c>
      <c r="D52" s="22" t="s">
        <v>13</v>
      </c>
      <c r="E52" s="21" t="s">
        <v>28</v>
      </c>
      <c r="F52" s="21" t="s">
        <v>85</v>
      </c>
      <c r="G52" s="21" t="s">
        <v>86</v>
      </c>
      <c r="H52" s="21" t="s">
        <v>87</v>
      </c>
    </row>
    <row r="53" spans="1:8" ht="28.5" customHeight="1" x14ac:dyDescent="0.15">
      <c r="A53" s="21">
        <v>11</v>
      </c>
      <c r="B53" s="21" t="s">
        <v>88</v>
      </c>
      <c r="C53" s="21" t="s">
        <v>21</v>
      </c>
      <c r="D53" s="22" t="s">
        <v>13</v>
      </c>
      <c r="E53" s="21" t="s">
        <v>28</v>
      </c>
      <c r="F53" s="21" t="s">
        <v>89</v>
      </c>
      <c r="G53" s="21" t="s">
        <v>90</v>
      </c>
      <c r="H53" s="21" t="s">
        <v>91</v>
      </c>
    </row>
    <row r="54" spans="1:8" ht="28.5" customHeight="1" x14ac:dyDescent="0.15">
      <c r="A54" s="21">
        <v>12</v>
      </c>
      <c r="B54" s="21" t="s">
        <v>92</v>
      </c>
      <c r="C54" s="21" t="s">
        <v>21</v>
      </c>
      <c r="D54" s="22" t="s">
        <v>13</v>
      </c>
      <c r="E54" s="21" t="s">
        <v>28</v>
      </c>
      <c r="F54" s="21" t="s">
        <v>93</v>
      </c>
      <c r="G54" s="21" t="s">
        <v>94</v>
      </c>
      <c r="H54" s="21" t="s">
        <v>95</v>
      </c>
    </row>
    <row r="55" spans="1:8" ht="28.5" customHeight="1" x14ac:dyDescent="0.15">
      <c r="A55" s="21">
        <v>13</v>
      </c>
      <c r="B55" s="21" t="s">
        <v>96</v>
      </c>
      <c r="C55" s="21" t="s">
        <v>21</v>
      </c>
      <c r="D55" s="22" t="s">
        <v>13</v>
      </c>
      <c r="E55" s="21" t="s">
        <v>28</v>
      </c>
      <c r="F55" s="21" t="s">
        <v>97</v>
      </c>
      <c r="G55" s="21" t="s">
        <v>98</v>
      </c>
      <c r="H55" s="21" t="s">
        <v>99</v>
      </c>
    </row>
    <row r="56" spans="1:8" ht="28.5" customHeight="1" x14ac:dyDescent="0.15">
      <c r="A56" s="21">
        <v>14</v>
      </c>
      <c r="B56" s="21" t="s">
        <v>100</v>
      </c>
      <c r="C56" s="21" t="s">
        <v>20</v>
      </c>
      <c r="D56" s="22" t="s">
        <v>13</v>
      </c>
      <c r="E56" s="21" t="s">
        <v>29</v>
      </c>
      <c r="F56" s="21" t="s">
        <v>101</v>
      </c>
      <c r="G56" s="21" t="s">
        <v>102</v>
      </c>
      <c r="H56" s="21" t="s">
        <v>103</v>
      </c>
    </row>
    <row r="57" spans="1:8" ht="28.5" customHeight="1" x14ac:dyDescent="0.15">
      <c r="A57" s="21">
        <v>15</v>
      </c>
      <c r="B57" s="21" t="s">
        <v>104</v>
      </c>
      <c r="C57" s="21" t="s">
        <v>20</v>
      </c>
      <c r="D57" s="22" t="s">
        <v>13</v>
      </c>
      <c r="E57" s="21" t="s">
        <v>29</v>
      </c>
      <c r="F57" s="21" t="s">
        <v>105</v>
      </c>
      <c r="G57" s="21" t="s">
        <v>106</v>
      </c>
      <c r="H57" s="21" t="s">
        <v>107</v>
      </c>
    </row>
    <row r="58" spans="1:8" ht="28.5" customHeight="1" x14ac:dyDescent="0.15">
      <c r="A58" s="21">
        <v>16</v>
      </c>
      <c r="B58" s="21" t="s">
        <v>108</v>
      </c>
      <c r="C58" s="21" t="s">
        <v>20</v>
      </c>
      <c r="D58" s="22" t="s">
        <v>13</v>
      </c>
      <c r="E58" s="21" t="s">
        <v>29</v>
      </c>
      <c r="F58" s="21" t="s">
        <v>109</v>
      </c>
      <c r="G58" s="21" t="s">
        <v>110</v>
      </c>
      <c r="H58" s="21" t="s">
        <v>111</v>
      </c>
    </row>
    <row r="59" spans="1:8" ht="28.5" customHeight="1" x14ac:dyDescent="0.15">
      <c r="A59" s="21">
        <v>17</v>
      </c>
      <c r="B59" s="21" t="s">
        <v>112</v>
      </c>
      <c r="C59" s="21" t="s">
        <v>20</v>
      </c>
      <c r="D59" s="22" t="s">
        <v>13</v>
      </c>
      <c r="E59" s="21" t="s">
        <v>29</v>
      </c>
      <c r="F59" s="21" t="s">
        <v>113</v>
      </c>
      <c r="G59" s="21" t="s">
        <v>114</v>
      </c>
      <c r="H59" s="21" t="s">
        <v>115</v>
      </c>
    </row>
    <row r="60" spans="1:8" ht="28.5" customHeight="1" x14ac:dyDescent="0.15">
      <c r="A60" s="21">
        <v>18</v>
      </c>
      <c r="B60" s="21" t="s">
        <v>116</v>
      </c>
      <c r="C60" s="21" t="s">
        <v>20</v>
      </c>
      <c r="D60" s="22" t="s">
        <v>13</v>
      </c>
      <c r="E60" s="21" t="s">
        <v>29</v>
      </c>
      <c r="F60" s="21" t="s">
        <v>117</v>
      </c>
      <c r="G60" s="21" t="s">
        <v>118</v>
      </c>
      <c r="H60" s="21" t="s">
        <v>119</v>
      </c>
    </row>
    <row r="61" spans="1:8" ht="28.5" customHeight="1" x14ac:dyDescent="0.15">
      <c r="A61" s="21">
        <v>19</v>
      </c>
      <c r="B61" s="21" t="s">
        <v>120</v>
      </c>
      <c r="C61" s="21" t="s">
        <v>21</v>
      </c>
      <c r="D61" s="22" t="s">
        <v>13</v>
      </c>
      <c r="E61" s="21" t="s">
        <v>29</v>
      </c>
      <c r="F61" s="21" t="s">
        <v>121</v>
      </c>
      <c r="G61" s="21" t="s">
        <v>122</v>
      </c>
      <c r="H61" s="21" t="s">
        <v>123</v>
      </c>
    </row>
    <row r="62" spans="1:8" ht="28.5" customHeight="1" x14ac:dyDescent="0.15">
      <c r="A62" s="21">
        <v>20</v>
      </c>
      <c r="B62" s="21" t="s">
        <v>124</v>
      </c>
      <c r="C62" s="21" t="s">
        <v>21</v>
      </c>
      <c r="D62" s="22" t="s">
        <v>13</v>
      </c>
      <c r="E62" s="21" t="s">
        <v>29</v>
      </c>
      <c r="F62" s="21" t="s">
        <v>125</v>
      </c>
      <c r="G62" s="21" t="s">
        <v>126</v>
      </c>
      <c r="H62" s="21" t="s">
        <v>127</v>
      </c>
    </row>
    <row r="63" spans="1:8" ht="28.5" customHeight="1" x14ac:dyDescent="0.15">
      <c r="A63" s="21">
        <v>21</v>
      </c>
      <c r="B63" s="21" t="s">
        <v>128</v>
      </c>
      <c r="C63" s="21" t="s">
        <v>21</v>
      </c>
      <c r="D63" s="22" t="s">
        <v>13</v>
      </c>
      <c r="E63" s="21" t="s">
        <v>29</v>
      </c>
      <c r="F63" s="21" t="s">
        <v>129</v>
      </c>
      <c r="G63" s="21" t="s">
        <v>130</v>
      </c>
      <c r="H63" s="21" t="s">
        <v>131</v>
      </c>
    </row>
    <row r="64" spans="1:8" ht="28.5" customHeight="1" x14ac:dyDescent="0.15">
      <c r="A64" s="21">
        <v>22</v>
      </c>
      <c r="B64" s="21" t="s">
        <v>132</v>
      </c>
      <c r="C64" s="21" t="s">
        <v>21</v>
      </c>
      <c r="D64" s="22" t="s">
        <v>13</v>
      </c>
      <c r="E64" s="21" t="s">
        <v>29</v>
      </c>
      <c r="F64" s="21" t="s">
        <v>133</v>
      </c>
      <c r="G64" s="21" t="s">
        <v>134</v>
      </c>
      <c r="H64" s="21" t="s">
        <v>135</v>
      </c>
    </row>
    <row r="65" spans="1:8" ht="28.5" customHeight="1" x14ac:dyDescent="0.15">
      <c r="A65" s="21">
        <v>23</v>
      </c>
      <c r="B65" s="21" t="s">
        <v>136</v>
      </c>
      <c r="C65" s="21" t="s">
        <v>21</v>
      </c>
      <c r="D65" s="22" t="s">
        <v>13</v>
      </c>
      <c r="E65" s="21" t="s">
        <v>29</v>
      </c>
      <c r="F65" s="21" t="s">
        <v>137</v>
      </c>
      <c r="G65" s="21" t="s">
        <v>138</v>
      </c>
      <c r="H65" s="21" t="s">
        <v>139</v>
      </c>
    </row>
    <row r="66" spans="1:8" ht="28.5" customHeight="1" x14ac:dyDescent="0.15">
      <c r="A66" s="21">
        <v>24</v>
      </c>
      <c r="B66" s="21" t="s">
        <v>140</v>
      </c>
      <c r="C66" s="21" t="s">
        <v>21</v>
      </c>
      <c r="D66" s="22" t="s">
        <v>13</v>
      </c>
      <c r="E66" s="21" t="s">
        <v>29</v>
      </c>
      <c r="F66" s="21" t="s">
        <v>141</v>
      </c>
      <c r="G66" s="21" t="s">
        <v>142</v>
      </c>
      <c r="H66" s="21" t="s">
        <v>143</v>
      </c>
    </row>
    <row r="67" spans="1:8" ht="28.5" customHeight="1" x14ac:dyDescent="0.15">
      <c r="A67" s="21">
        <v>25</v>
      </c>
      <c r="B67" s="21" t="s">
        <v>144</v>
      </c>
      <c r="C67" s="21" t="s">
        <v>20</v>
      </c>
      <c r="D67" s="22" t="s">
        <v>13</v>
      </c>
      <c r="E67" s="21" t="s">
        <v>29</v>
      </c>
      <c r="F67" s="21" t="s">
        <v>145</v>
      </c>
      <c r="G67" s="21" t="s">
        <v>146</v>
      </c>
      <c r="H67" s="21" t="s">
        <v>147</v>
      </c>
    </row>
    <row r="68" spans="1:8" ht="28.5" customHeight="1" x14ac:dyDescent="0.15">
      <c r="A68" s="21">
        <v>26</v>
      </c>
      <c r="B68" s="21" t="s">
        <v>148</v>
      </c>
      <c r="C68" s="21" t="s">
        <v>20</v>
      </c>
      <c r="D68" s="22" t="s">
        <v>13</v>
      </c>
      <c r="E68" s="21" t="s">
        <v>29</v>
      </c>
      <c r="F68" s="21" t="s">
        <v>149</v>
      </c>
      <c r="G68" s="21" t="s">
        <v>150</v>
      </c>
      <c r="H68" s="21" t="s">
        <v>151</v>
      </c>
    </row>
    <row r="69" spans="1:8" ht="28.5" customHeight="1" x14ac:dyDescent="0.15">
      <c r="A69" s="21">
        <v>27</v>
      </c>
      <c r="B69" s="21" t="s">
        <v>152</v>
      </c>
      <c r="C69" s="21" t="s">
        <v>20</v>
      </c>
      <c r="D69" s="22" t="s">
        <v>13</v>
      </c>
      <c r="E69" s="21" t="s">
        <v>29</v>
      </c>
      <c r="F69" s="21" t="s">
        <v>153</v>
      </c>
      <c r="G69" s="21" t="s">
        <v>154</v>
      </c>
      <c r="H69" s="21" t="s">
        <v>155</v>
      </c>
    </row>
    <row r="70" spans="1:8" ht="28.5" customHeight="1" x14ac:dyDescent="0.15">
      <c r="A70" s="21">
        <v>28</v>
      </c>
      <c r="B70" s="21" t="s">
        <v>156</v>
      </c>
      <c r="C70" s="21" t="s">
        <v>20</v>
      </c>
      <c r="D70" s="22" t="s">
        <v>13</v>
      </c>
      <c r="E70" s="21" t="s">
        <v>29</v>
      </c>
      <c r="F70" s="21" t="s">
        <v>157</v>
      </c>
      <c r="G70" s="21" t="s">
        <v>158</v>
      </c>
      <c r="H70" s="21" t="s">
        <v>159</v>
      </c>
    </row>
    <row r="71" spans="1:8" ht="28.5" customHeight="1" x14ac:dyDescent="0.15">
      <c r="A71" s="21">
        <v>29</v>
      </c>
      <c r="B71" s="21" t="s">
        <v>160</v>
      </c>
      <c r="C71" s="21" t="s">
        <v>20</v>
      </c>
      <c r="D71" s="22" t="s">
        <v>13</v>
      </c>
      <c r="E71" s="21" t="s">
        <v>29</v>
      </c>
      <c r="F71" s="21" t="s">
        <v>161</v>
      </c>
      <c r="G71" s="21" t="s">
        <v>162</v>
      </c>
      <c r="H71" s="21" t="s">
        <v>163</v>
      </c>
    </row>
    <row r="72" spans="1:8" ht="28.5" customHeight="1" x14ac:dyDescent="0.15">
      <c r="A72" s="21">
        <v>30</v>
      </c>
      <c r="B72" s="21" t="s">
        <v>164</v>
      </c>
      <c r="C72" s="21" t="s">
        <v>20</v>
      </c>
      <c r="D72" s="22" t="s">
        <v>13</v>
      </c>
      <c r="E72" s="21" t="s">
        <v>29</v>
      </c>
      <c r="F72" s="21" t="s">
        <v>165</v>
      </c>
      <c r="G72" s="21" t="s">
        <v>166</v>
      </c>
      <c r="H72" s="21" t="s">
        <v>167</v>
      </c>
    </row>
    <row r="73" spans="1:8" ht="28.5" customHeight="1" x14ac:dyDescent="0.15">
      <c r="A73" s="21">
        <v>31</v>
      </c>
      <c r="B73" s="21" t="s">
        <v>168</v>
      </c>
      <c r="C73" s="21" t="s">
        <v>20</v>
      </c>
      <c r="D73" s="22" t="s">
        <v>13</v>
      </c>
      <c r="E73" s="21" t="s">
        <v>29</v>
      </c>
      <c r="F73" s="21" t="s">
        <v>169</v>
      </c>
      <c r="G73" s="21" t="s">
        <v>170</v>
      </c>
      <c r="H73" s="21" t="s">
        <v>171</v>
      </c>
    </row>
    <row r="74" spans="1:8" ht="28.5" customHeight="1" x14ac:dyDescent="0.15">
      <c r="A74" s="21">
        <v>32</v>
      </c>
      <c r="B74" s="21" t="s">
        <v>172</v>
      </c>
      <c r="C74" s="21" t="s">
        <v>21</v>
      </c>
      <c r="D74" s="22" t="s">
        <v>13</v>
      </c>
      <c r="E74" s="21" t="s">
        <v>29</v>
      </c>
      <c r="F74" s="21" t="s">
        <v>173</v>
      </c>
      <c r="G74" s="21" t="s">
        <v>174</v>
      </c>
      <c r="H74" s="21" t="s">
        <v>175</v>
      </c>
    </row>
    <row r="75" spans="1:8" ht="28.5" customHeight="1" x14ac:dyDescent="0.15">
      <c r="A75" s="21">
        <v>33</v>
      </c>
      <c r="B75" s="21" t="s">
        <v>176</v>
      </c>
      <c r="C75" s="21" t="s">
        <v>21</v>
      </c>
      <c r="D75" s="22" t="s">
        <v>13</v>
      </c>
      <c r="E75" s="21" t="s">
        <v>29</v>
      </c>
      <c r="F75" s="21" t="s">
        <v>177</v>
      </c>
      <c r="G75" s="21" t="s">
        <v>178</v>
      </c>
      <c r="H75" s="21" t="s">
        <v>179</v>
      </c>
    </row>
    <row r="76" spans="1:8" ht="28.5" customHeight="1" x14ac:dyDescent="0.15">
      <c r="A76" s="21">
        <v>34</v>
      </c>
      <c r="B76" s="21" t="s">
        <v>180</v>
      </c>
      <c r="C76" s="21" t="s">
        <v>21</v>
      </c>
      <c r="D76" s="22" t="s">
        <v>13</v>
      </c>
      <c r="E76" s="21" t="s">
        <v>29</v>
      </c>
      <c r="F76" s="21" t="s">
        <v>181</v>
      </c>
      <c r="G76" s="21" t="s">
        <v>182</v>
      </c>
      <c r="H76" s="21" t="s">
        <v>183</v>
      </c>
    </row>
    <row r="77" spans="1:8" ht="28.5" customHeight="1" x14ac:dyDescent="0.15">
      <c r="A77" s="21">
        <v>35</v>
      </c>
      <c r="B77" s="21" t="s">
        <v>184</v>
      </c>
      <c r="C77" s="21" t="s">
        <v>21</v>
      </c>
      <c r="D77" s="22" t="s">
        <v>13</v>
      </c>
      <c r="E77" s="21" t="s">
        <v>29</v>
      </c>
      <c r="F77" s="21" t="s">
        <v>185</v>
      </c>
      <c r="G77" s="21" t="s">
        <v>186</v>
      </c>
      <c r="H77" s="21" t="s">
        <v>187</v>
      </c>
    </row>
    <row r="78" spans="1:8" ht="28.5" customHeight="1" x14ac:dyDescent="0.15">
      <c r="A78" s="21">
        <v>36</v>
      </c>
      <c r="B78" s="21" t="s">
        <v>188</v>
      </c>
      <c r="C78" s="21" t="s">
        <v>21</v>
      </c>
      <c r="D78" s="22" t="s">
        <v>13</v>
      </c>
      <c r="E78" s="21" t="s">
        <v>29</v>
      </c>
      <c r="F78" s="21" t="s">
        <v>189</v>
      </c>
      <c r="G78" s="21" t="s">
        <v>190</v>
      </c>
      <c r="H78" s="21" t="s">
        <v>191</v>
      </c>
    </row>
    <row r="79" spans="1:8" ht="28.5" customHeight="1" x14ac:dyDescent="0.15">
      <c r="A79" s="21">
        <v>37</v>
      </c>
      <c r="B79" s="21" t="s">
        <v>192</v>
      </c>
      <c r="C79" s="21" t="s">
        <v>21</v>
      </c>
      <c r="D79" s="22" t="s">
        <v>13</v>
      </c>
      <c r="E79" s="21" t="s">
        <v>29</v>
      </c>
      <c r="F79" s="21" t="s">
        <v>193</v>
      </c>
      <c r="G79" s="21" t="s">
        <v>194</v>
      </c>
      <c r="H79" s="21" t="s">
        <v>87</v>
      </c>
    </row>
    <row r="80" spans="1:8" ht="28.5" customHeight="1" x14ac:dyDescent="0.15">
      <c r="A80" s="21">
        <v>38</v>
      </c>
      <c r="B80" s="21" t="s">
        <v>195</v>
      </c>
      <c r="C80" s="21" t="s">
        <v>21</v>
      </c>
      <c r="D80" s="22" t="s">
        <v>13</v>
      </c>
      <c r="E80" s="21" t="s">
        <v>29</v>
      </c>
      <c r="F80" s="21" t="s">
        <v>196</v>
      </c>
      <c r="G80" s="21" t="s">
        <v>197</v>
      </c>
      <c r="H80" s="21" t="s">
        <v>198</v>
      </c>
    </row>
    <row r="81" spans="1:9" ht="28.5" customHeight="1" x14ac:dyDescent="0.15">
      <c r="A81" s="21">
        <v>39</v>
      </c>
      <c r="B81" s="21" t="s">
        <v>199</v>
      </c>
      <c r="C81" s="21" t="s">
        <v>21</v>
      </c>
      <c r="D81" s="22" t="s">
        <v>13</v>
      </c>
      <c r="E81" s="21" t="s">
        <v>29</v>
      </c>
      <c r="F81" s="21" t="s">
        <v>200</v>
      </c>
      <c r="G81" s="21" t="s">
        <v>201</v>
      </c>
      <c r="H81" s="21" t="s">
        <v>202</v>
      </c>
    </row>
    <row r="82" spans="1:9" ht="28.5" customHeight="1" x14ac:dyDescent="0.15">
      <c r="A82" s="21">
        <v>40</v>
      </c>
      <c r="B82" s="21" t="s">
        <v>203</v>
      </c>
      <c r="C82" s="21" t="s">
        <v>20</v>
      </c>
      <c r="D82" s="22" t="s">
        <v>13</v>
      </c>
      <c r="E82" s="21" t="s">
        <v>29</v>
      </c>
      <c r="F82" s="21" t="s">
        <v>204</v>
      </c>
      <c r="G82" s="21" t="s">
        <v>205</v>
      </c>
      <c r="H82" s="21" t="s">
        <v>206</v>
      </c>
    </row>
    <row r="83" spans="1:9" ht="28.5" customHeight="1" x14ac:dyDescent="0.15">
      <c r="A83" s="21">
        <v>41</v>
      </c>
      <c r="B83" s="21" t="s">
        <v>207</v>
      </c>
      <c r="C83" s="21" t="s">
        <v>20</v>
      </c>
      <c r="D83" s="22" t="s">
        <v>13</v>
      </c>
      <c r="E83" s="21" t="s">
        <v>29</v>
      </c>
      <c r="F83" s="21" t="s">
        <v>208</v>
      </c>
      <c r="G83" s="21" t="s">
        <v>209</v>
      </c>
      <c r="H83" s="21" t="s">
        <v>210</v>
      </c>
    </row>
    <row r="84" spans="1:9" ht="28.5" customHeight="1" x14ac:dyDescent="0.15">
      <c r="A84" s="21">
        <v>42</v>
      </c>
      <c r="B84" s="21" t="s">
        <v>211</v>
      </c>
      <c r="C84" s="21" t="s">
        <v>20</v>
      </c>
      <c r="D84" s="22" t="s">
        <v>13</v>
      </c>
      <c r="E84" s="21" t="s">
        <v>29</v>
      </c>
      <c r="F84" s="21" t="s">
        <v>212</v>
      </c>
      <c r="G84" s="21" t="s">
        <v>213</v>
      </c>
      <c r="H84" s="21" t="s">
        <v>214</v>
      </c>
    </row>
    <row r="85" spans="1:9" ht="28.5" customHeight="1" x14ac:dyDescent="0.15">
      <c r="A85" s="21">
        <v>43</v>
      </c>
      <c r="B85" s="21" t="s">
        <v>215</v>
      </c>
      <c r="C85" s="21" t="s">
        <v>20</v>
      </c>
      <c r="D85" s="22" t="s">
        <v>13</v>
      </c>
      <c r="E85" s="21" t="s">
        <v>29</v>
      </c>
      <c r="F85" s="21" t="s">
        <v>216</v>
      </c>
      <c r="G85" s="21" t="s">
        <v>217</v>
      </c>
      <c r="H85" s="21" t="s">
        <v>218</v>
      </c>
    </row>
    <row r="86" spans="1:9" ht="28.5" customHeight="1" x14ac:dyDescent="0.15">
      <c r="A86" s="21">
        <v>44</v>
      </c>
      <c r="B86" s="21" t="s">
        <v>219</v>
      </c>
      <c r="C86" s="21" t="s">
        <v>20</v>
      </c>
      <c r="D86" s="22" t="s">
        <v>13</v>
      </c>
      <c r="E86" s="21" t="s">
        <v>29</v>
      </c>
      <c r="F86" s="21" t="s">
        <v>220</v>
      </c>
      <c r="G86" s="21" t="s">
        <v>221</v>
      </c>
      <c r="H86" s="21" t="s">
        <v>222</v>
      </c>
    </row>
    <row r="87" spans="1:9" ht="28.5" customHeight="1" x14ac:dyDescent="0.15">
      <c r="A87" s="21">
        <v>45</v>
      </c>
      <c r="B87" s="21" t="s">
        <v>223</v>
      </c>
      <c r="C87" s="21" t="s">
        <v>20</v>
      </c>
      <c r="D87" s="22" t="s">
        <v>13</v>
      </c>
      <c r="E87" s="21" t="s">
        <v>29</v>
      </c>
      <c r="F87" s="21" t="s">
        <v>224</v>
      </c>
      <c r="G87" s="21" t="s">
        <v>225</v>
      </c>
      <c r="H87" s="21" t="s">
        <v>226</v>
      </c>
    </row>
    <row r="88" spans="1:9" ht="28.5" customHeight="1" x14ac:dyDescent="0.15">
      <c r="A88" s="21">
        <v>46</v>
      </c>
      <c r="B88" s="21" t="s">
        <v>227</v>
      </c>
      <c r="C88" s="21" t="s">
        <v>20</v>
      </c>
      <c r="D88" s="22" t="s">
        <v>13</v>
      </c>
      <c r="E88" s="21" t="s">
        <v>29</v>
      </c>
      <c r="F88" s="21" t="s">
        <v>228</v>
      </c>
      <c r="G88" s="21" t="s">
        <v>229</v>
      </c>
      <c r="H88" s="21" t="s">
        <v>230</v>
      </c>
    </row>
    <row r="89" spans="1:9" ht="28.5" customHeight="1" x14ac:dyDescent="0.15">
      <c r="A89" s="21">
        <v>47</v>
      </c>
      <c r="B89" s="21" t="s">
        <v>231</v>
      </c>
      <c r="C89" s="21" t="s">
        <v>21</v>
      </c>
      <c r="D89" s="23" t="s">
        <v>758</v>
      </c>
      <c r="E89" s="21" t="s">
        <v>29</v>
      </c>
      <c r="F89" s="21" t="s">
        <v>232</v>
      </c>
      <c r="G89" s="21" t="s">
        <v>233</v>
      </c>
      <c r="H89" s="21" t="s">
        <v>234</v>
      </c>
      <c r="I89" s="25" t="s">
        <v>761</v>
      </c>
    </row>
    <row r="90" spans="1:9" ht="28.5" customHeight="1" x14ac:dyDescent="0.15">
      <c r="A90" s="21">
        <v>48</v>
      </c>
      <c r="B90" s="21" t="s">
        <v>235</v>
      </c>
      <c r="C90" s="21" t="s">
        <v>20</v>
      </c>
      <c r="D90" s="22" t="s">
        <v>13</v>
      </c>
      <c r="E90" s="21" t="s">
        <v>30</v>
      </c>
      <c r="F90" s="21" t="s">
        <v>236</v>
      </c>
      <c r="G90" s="21" t="s">
        <v>237</v>
      </c>
      <c r="H90" s="21" t="s">
        <v>238</v>
      </c>
    </row>
    <row r="91" spans="1:9" ht="28.5" customHeight="1" x14ac:dyDescent="0.15">
      <c r="A91" s="21">
        <v>49</v>
      </c>
      <c r="B91" s="21" t="s">
        <v>239</v>
      </c>
      <c r="C91" s="21" t="s">
        <v>20</v>
      </c>
      <c r="D91" s="22" t="s">
        <v>13</v>
      </c>
      <c r="E91" s="21" t="s">
        <v>30</v>
      </c>
      <c r="F91" s="21" t="s">
        <v>240</v>
      </c>
      <c r="G91" s="21" t="s">
        <v>241</v>
      </c>
      <c r="H91" s="21" t="s">
        <v>242</v>
      </c>
    </row>
    <row r="92" spans="1:9" ht="28.5" customHeight="1" x14ac:dyDescent="0.15">
      <c r="A92" s="21">
        <v>50</v>
      </c>
      <c r="B92" s="21" t="s">
        <v>243</v>
      </c>
      <c r="C92" s="21" t="s">
        <v>20</v>
      </c>
      <c r="D92" s="22" t="s">
        <v>13</v>
      </c>
      <c r="E92" s="21" t="s">
        <v>30</v>
      </c>
      <c r="F92" s="21" t="s">
        <v>244</v>
      </c>
      <c r="G92" s="21" t="s">
        <v>245</v>
      </c>
      <c r="H92" s="21" t="s">
        <v>246</v>
      </c>
    </row>
    <row r="93" spans="1:9" ht="28.5" customHeight="1" x14ac:dyDescent="0.15">
      <c r="A93" s="21">
        <v>51</v>
      </c>
      <c r="B93" s="21" t="s">
        <v>247</v>
      </c>
      <c r="C93" s="21" t="s">
        <v>20</v>
      </c>
      <c r="D93" s="22" t="s">
        <v>13</v>
      </c>
      <c r="E93" s="21" t="s">
        <v>30</v>
      </c>
      <c r="F93" s="21" t="s">
        <v>248</v>
      </c>
      <c r="G93" s="21" t="s">
        <v>245</v>
      </c>
      <c r="H93" s="21" t="s">
        <v>249</v>
      </c>
    </row>
    <row r="94" spans="1:9" ht="28.5" customHeight="1" x14ac:dyDescent="0.15">
      <c r="A94" s="21">
        <v>52</v>
      </c>
      <c r="B94" s="21" t="s">
        <v>250</v>
      </c>
      <c r="C94" s="21" t="s">
        <v>20</v>
      </c>
      <c r="D94" s="22" t="s">
        <v>13</v>
      </c>
      <c r="E94" s="21" t="s">
        <v>30</v>
      </c>
      <c r="F94" s="21" t="s">
        <v>251</v>
      </c>
      <c r="G94" s="21" t="s">
        <v>245</v>
      </c>
      <c r="H94" s="21" t="s">
        <v>252</v>
      </c>
    </row>
    <row r="95" spans="1:9" ht="28.5" customHeight="1" x14ac:dyDescent="0.15">
      <c r="A95" s="21">
        <v>53</v>
      </c>
      <c r="B95" s="21" t="s">
        <v>253</v>
      </c>
      <c r="C95" s="21" t="s">
        <v>20</v>
      </c>
      <c r="D95" s="22" t="s">
        <v>13</v>
      </c>
      <c r="E95" s="21" t="s">
        <v>30</v>
      </c>
      <c r="F95" s="21" t="s">
        <v>254</v>
      </c>
      <c r="G95" s="21" t="s">
        <v>255</v>
      </c>
      <c r="H95" s="21" t="s">
        <v>256</v>
      </c>
    </row>
    <row r="96" spans="1:9" ht="28.5" customHeight="1" x14ac:dyDescent="0.15">
      <c r="A96" s="21">
        <v>54</v>
      </c>
      <c r="B96" s="21" t="s">
        <v>257</v>
      </c>
      <c r="C96" s="21" t="s">
        <v>20</v>
      </c>
      <c r="D96" s="22" t="s">
        <v>13</v>
      </c>
      <c r="E96" s="21" t="s">
        <v>30</v>
      </c>
      <c r="F96" s="21" t="s">
        <v>258</v>
      </c>
      <c r="G96" s="21" t="s">
        <v>241</v>
      </c>
      <c r="H96" s="21" t="s">
        <v>259</v>
      </c>
    </row>
    <row r="97" spans="1:9" ht="28.5" customHeight="1" x14ac:dyDescent="0.15">
      <c r="A97" s="21">
        <v>55</v>
      </c>
      <c r="B97" s="21" t="s">
        <v>260</v>
      </c>
      <c r="C97" s="21" t="s">
        <v>20</v>
      </c>
      <c r="D97" s="22" t="s">
        <v>13</v>
      </c>
      <c r="E97" s="21" t="s">
        <v>30</v>
      </c>
      <c r="F97" s="21" t="s">
        <v>261</v>
      </c>
      <c r="G97" s="21" t="s">
        <v>262</v>
      </c>
      <c r="H97" s="21" t="s">
        <v>263</v>
      </c>
    </row>
    <row r="98" spans="1:9" ht="28.5" customHeight="1" x14ac:dyDescent="0.15">
      <c r="A98" s="21">
        <v>56</v>
      </c>
      <c r="B98" s="21" t="s">
        <v>264</v>
      </c>
      <c r="C98" s="21" t="s">
        <v>20</v>
      </c>
      <c r="D98" s="22" t="s">
        <v>13</v>
      </c>
      <c r="E98" s="21" t="s">
        <v>30</v>
      </c>
      <c r="F98" s="21" t="s">
        <v>265</v>
      </c>
      <c r="G98" s="21" t="s">
        <v>266</v>
      </c>
      <c r="H98" s="21" t="s">
        <v>267</v>
      </c>
    </row>
    <row r="99" spans="1:9" ht="28.5" customHeight="1" x14ac:dyDescent="0.15">
      <c r="A99" s="21">
        <v>57</v>
      </c>
      <c r="B99" s="21" t="s">
        <v>268</v>
      </c>
      <c r="C99" s="21" t="s">
        <v>20</v>
      </c>
      <c r="D99" s="22" t="s">
        <v>13</v>
      </c>
      <c r="E99" s="21" t="s">
        <v>30</v>
      </c>
      <c r="F99" s="21" t="s">
        <v>269</v>
      </c>
      <c r="G99" s="21" t="s">
        <v>270</v>
      </c>
      <c r="H99" s="21" t="s">
        <v>271</v>
      </c>
    </row>
    <row r="100" spans="1:9" ht="28.5" customHeight="1" x14ac:dyDescent="0.15">
      <c r="A100" s="21">
        <v>58</v>
      </c>
      <c r="B100" s="21" t="s">
        <v>272</v>
      </c>
      <c r="C100" s="21" t="s">
        <v>22</v>
      </c>
      <c r="D100" s="24" t="s">
        <v>17</v>
      </c>
      <c r="E100" s="21" t="s">
        <v>30</v>
      </c>
      <c r="F100" s="21" t="s">
        <v>273</v>
      </c>
      <c r="G100" s="21" t="s">
        <v>274</v>
      </c>
      <c r="H100" s="21" t="s">
        <v>275</v>
      </c>
      <c r="I100" s="25" t="s">
        <v>759</v>
      </c>
    </row>
    <row r="101" spans="1:9" ht="28.5" customHeight="1" x14ac:dyDescent="0.15">
      <c r="A101" s="21">
        <v>59</v>
      </c>
      <c r="B101" s="21" t="s">
        <v>276</v>
      </c>
      <c r="C101" s="21" t="s">
        <v>20</v>
      </c>
      <c r="D101" s="22" t="s">
        <v>13</v>
      </c>
      <c r="E101" s="21" t="s">
        <v>30</v>
      </c>
      <c r="F101" s="21" t="s">
        <v>277</v>
      </c>
      <c r="G101" s="21" t="s">
        <v>278</v>
      </c>
      <c r="H101" s="21" t="s">
        <v>279</v>
      </c>
    </row>
    <row r="102" spans="1:9" ht="28.5" customHeight="1" x14ac:dyDescent="0.15">
      <c r="A102" s="21">
        <v>60</v>
      </c>
      <c r="B102" s="21" t="s">
        <v>280</v>
      </c>
      <c r="C102" s="21" t="s">
        <v>20</v>
      </c>
      <c r="D102" s="22" t="s">
        <v>13</v>
      </c>
      <c r="E102" s="21" t="s">
        <v>30</v>
      </c>
      <c r="F102" s="21" t="s">
        <v>281</v>
      </c>
      <c r="G102" s="21" t="s">
        <v>282</v>
      </c>
      <c r="H102" s="21" t="s">
        <v>283</v>
      </c>
    </row>
    <row r="103" spans="1:9" ht="28.5" customHeight="1" x14ac:dyDescent="0.15">
      <c r="A103" s="21">
        <v>61</v>
      </c>
      <c r="B103" s="21" t="s">
        <v>284</v>
      </c>
      <c r="C103" s="21" t="s">
        <v>20</v>
      </c>
      <c r="D103" s="22" t="s">
        <v>13</v>
      </c>
      <c r="E103" s="21" t="s">
        <v>30</v>
      </c>
      <c r="F103" s="21" t="s">
        <v>285</v>
      </c>
      <c r="G103" s="21" t="s">
        <v>286</v>
      </c>
      <c r="H103" s="21" t="s">
        <v>287</v>
      </c>
    </row>
    <row r="104" spans="1:9" ht="28.5" customHeight="1" x14ac:dyDescent="0.15">
      <c r="A104" s="21">
        <v>62</v>
      </c>
      <c r="B104" s="21" t="s">
        <v>288</v>
      </c>
      <c r="C104" s="21" t="s">
        <v>20</v>
      </c>
      <c r="D104" s="22" t="s">
        <v>13</v>
      </c>
      <c r="E104" s="21" t="s">
        <v>30</v>
      </c>
      <c r="F104" s="21" t="s">
        <v>289</v>
      </c>
      <c r="G104" s="21" t="s">
        <v>290</v>
      </c>
      <c r="H104" s="21" t="s">
        <v>291</v>
      </c>
    </row>
    <row r="105" spans="1:9" ht="28.5" customHeight="1" x14ac:dyDescent="0.15">
      <c r="A105" s="21">
        <v>63</v>
      </c>
      <c r="B105" s="21" t="s">
        <v>292</v>
      </c>
      <c r="C105" s="21" t="s">
        <v>20</v>
      </c>
      <c r="D105" s="22" t="s">
        <v>13</v>
      </c>
      <c r="E105" s="21" t="s">
        <v>30</v>
      </c>
      <c r="F105" s="21" t="s">
        <v>293</v>
      </c>
      <c r="G105" s="21" t="s">
        <v>294</v>
      </c>
      <c r="H105" s="21" t="s">
        <v>295</v>
      </c>
    </row>
    <row r="106" spans="1:9" ht="28.5" customHeight="1" x14ac:dyDescent="0.15">
      <c r="A106" s="21">
        <v>64</v>
      </c>
      <c r="B106" s="21" t="s">
        <v>296</v>
      </c>
      <c r="C106" s="21" t="s">
        <v>20</v>
      </c>
      <c r="D106" s="22" t="s">
        <v>13</v>
      </c>
      <c r="E106" s="21" t="s">
        <v>30</v>
      </c>
      <c r="F106" s="21" t="s">
        <v>297</v>
      </c>
      <c r="G106" s="21" t="s">
        <v>298</v>
      </c>
      <c r="H106" s="21" t="s">
        <v>299</v>
      </c>
    </row>
    <row r="107" spans="1:9" ht="28.5" customHeight="1" x14ac:dyDescent="0.15">
      <c r="A107" s="21">
        <v>65</v>
      </c>
      <c r="B107" s="21" t="s">
        <v>300</v>
      </c>
      <c r="C107" s="21" t="s">
        <v>20</v>
      </c>
      <c r="D107" s="22" t="s">
        <v>13</v>
      </c>
      <c r="E107" s="21" t="s">
        <v>30</v>
      </c>
      <c r="F107" s="21" t="s">
        <v>301</v>
      </c>
      <c r="G107" s="21" t="s">
        <v>302</v>
      </c>
      <c r="H107" s="21" t="s">
        <v>303</v>
      </c>
    </row>
    <row r="108" spans="1:9" ht="28.5" customHeight="1" x14ac:dyDescent="0.15">
      <c r="A108" s="21">
        <v>66</v>
      </c>
      <c r="B108" s="21" t="s">
        <v>304</v>
      </c>
      <c r="C108" s="21" t="s">
        <v>20</v>
      </c>
      <c r="D108" s="22" t="s">
        <v>13</v>
      </c>
      <c r="E108" s="21" t="s">
        <v>30</v>
      </c>
      <c r="F108" s="21" t="s">
        <v>305</v>
      </c>
      <c r="G108" s="21" t="s">
        <v>306</v>
      </c>
      <c r="H108" s="21" t="s">
        <v>307</v>
      </c>
    </row>
    <row r="109" spans="1:9" ht="28.5" customHeight="1" x14ac:dyDescent="0.15">
      <c r="A109" s="21">
        <v>67</v>
      </c>
      <c r="B109" s="21" t="s">
        <v>308</v>
      </c>
      <c r="C109" s="21" t="s">
        <v>20</v>
      </c>
      <c r="D109" s="22" t="s">
        <v>13</v>
      </c>
      <c r="E109" s="21" t="s">
        <v>30</v>
      </c>
      <c r="F109" s="21" t="s">
        <v>309</v>
      </c>
      <c r="G109" s="21" t="s">
        <v>310</v>
      </c>
      <c r="H109" s="21" t="s">
        <v>311</v>
      </c>
    </row>
    <row r="110" spans="1:9" ht="28.5" customHeight="1" x14ac:dyDescent="0.15">
      <c r="A110" s="21">
        <v>68</v>
      </c>
      <c r="B110" s="21" t="s">
        <v>312</v>
      </c>
      <c r="C110" s="21" t="s">
        <v>20</v>
      </c>
      <c r="D110" s="22" t="s">
        <v>13</v>
      </c>
      <c r="E110" s="21" t="s">
        <v>30</v>
      </c>
      <c r="F110" s="21" t="s">
        <v>313</v>
      </c>
      <c r="G110" s="21" t="s">
        <v>314</v>
      </c>
      <c r="H110" s="21" t="s">
        <v>315</v>
      </c>
    </row>
    <row r="111" spans="1:9" ht="28.5" customHeight="1" x14ac:dyDescent="0.15">
      <c r="A111" s="21">
        <v>69</v>
      </c>
      <c r="B111" s="21" t="s">
        <v>316</v>
      </c>
      <c r="C111" s="21" t="s">
        <v>20</v>
      </c>
      <c r="D111" s="22" t="s">
        <v>13</v>
      </c>
      <c r="E111" s="21" t="s">
        <v>30</v>
      </c>
      <c r="F111" s="21" t="s">
        <v>317</v>
      </c>
      <c r="G111" s="21" t="s">
        <v>314</v>
      </c>
      <c r="H111" s="21" t="s">
        <v>318</v>
      </c>
    </row>
    <row r="112" spans="1:9" ht="28.5" customHeight="1" x14ac:dyDescent="0.15">
      <c r="A112" s="21">
        <v>70</v>
      </c>
      <c r="B112" s="21" t="s">
        <v>319</v>
      </c>
      <c r="C112" s="21" t="s">
        <v>20</v>
      </c>
      <c r="D112" s="22" t="s">
        <v>13</v>
      </c>
      <c r="E112" s="21" t="s">
        <v>30</v>
      </c>
      <c r="F112" s="21" t="s">
        <v>320</v>
      </c>
      <c r="G112" s="21" t="s">
        <v>321</v>
      </c>
      <c r="H112" s="21" t="s">
        <v>322</v>
      </c>
    </row>
    <row r="113" spans="1:8" ht="28.5" customHeight="1" x14ac:dyDescent="0.15">
      <c r="A113" s="21">
        <v>71</v>
      </c>
      <c r="B113" s="21" t="s">
        <v>323</v>
      </c>
      <c r="C113" s="21" t="s">
        <v>20</v>
      </c>
      <c r="D113" s="22" t="s">
        <v>13</v>
      </c>
      <c r="E113" s="21" t="s">
        <v>31</v>
      </c>
      <c r="F113" s="21" t="s">
        <v>324</v>
      </c>
      <c r="G113" s="21" t="s">
        <v>325</v>
      </c>
      <c r="H113" s="21" t="s">
        <v>326</v>
      </c>
    </row>
    <row r="114" spans="1:8" ht="28.5" customHeight="1" x14ac:dyDescent="0.15">
      <c r="A114" s="21">
        <v>72</v>
      </c>
      <c r="B114" s="21" t="s">
        <v>327</v>
      </c>
      <c r="C114" s="21" t="s">
        <v>20</v>
      </c>
      <c r="D114" s="22" t="s">
        <v>13</v>
      </c>
      <c r="E114" s="21" t="s">
        <v>31</v>
      </c>
      <c r="F114" s="21" t="s">
        <v>328</v>
      </c>
      <c r="G114" s="21" t="s">
        <v>329</v>
      </c>
      <c r="H114" s="21" t="s">
        <v>330</v>
      </c>
    </row>
    <row r="115" spans="1:8" ht="28.5" customHeight="1" x14ac:dyDescent="0.15">
      <c r="A115" s="21">
        <v>73</v>
      </c>
      <c r="B115" s="21" t="s">
        <v>331</v>
      </c>
      <c r="C115" s="21" t="s">
        <v>20</v>
      </c>
      <c r="D115" s="22" t="s">
        <v>13</v>
      </c>
      <c r="E115" s="21" t="s">
        <v>31</v>
      </c>
      <c r="F115" s="21" t="s">
        <v>332</v>
      </c>
      <c r="G115" s="21" t="s">
        <v>333</v>
      </c>
      <c r="H115" s="21" t="s">
        <v>334</v>
      </c>
    </row>
    <row r="116" spans="1:8" ht="28.5" customHeight="1" x14ac:dyDescent="0.15">
      <c r="A116" s="21">
        <v>74</v>
      </c>
      <c r="B116" s="21" t="s">
        <v>335</v>
      </c>
      <c r="C116" s="21" t="s">
        <v>20</v>
      </c>
      <c r="D116" s="22" t="s">
        <v>13</v>
      </c>
      <c r="E116" s="21" t="s">
        <v>31</v>
      </c>
      <c r="F116" s="21" t="s">
        <v>336</v>
      </c>
      <c r="G116" s="21" t="s">
        <v>337</v>
      </c>
      <c r="H116" s="21" t="s">
        <v>338</v>
      </c>
    </row>
    <row r="117" spans="1:8" ht="28.5" customHeight="1" x14ac:dyDescent="0.15">
      <c r="A117" s="21">
        <v>75</v>
      </c>
      <c r="B117" s="21" t="s">
        <v>339</v>
      </c>
      <c r="C117" s="21" t="s">
        <v>20</v>
      </c>
      <c r="D117" s="22" t="s">
        <v>13</v>
      </c>
      <c r="E117" s="21" t="s">
        <v>31</v>
      </c>
      <c r="F117" s="21" t="s">
        <v>340</v>
      </c>
      <c r="G117" s="21" t="s">
        <v>341</v>
      </c>
      <c r="H117" s="21" t="s">
        <v>342</v>
      </c>
    </row>
    <row r="118" spans="1:8" ht="28.5" customHeight="1" x14ac:dyDescent="0.15">
      <c r="A118" s="21">
        <v>76</v>
      </c>
      <c r="B118" s="21" t="s">
        <v>343</v>
      </c>
      <c r="C118" s="21" t="s">
        <v>20</v>
      </c>
      <c r="D118" s="22" t="s">
        <v>13</v>
      </c>
      <c r="E118" s="21" t="s">
        <v>31</v>
      </c>
      <c r="F118" s="21" t="s">
        <v>344</v>
      </c>
      <c r="G118" s="21" t="s">
        <v>345</v>
      </c>
      <c r="H118" s="21" t="s">
        <v>346</v>
      </c>
    </row>
    <row r="119" spans="1:8" ht="28.5" customHeight="1" x14ac:dyDescent="0.15">
      <c r="A119" s="21">
        <v>77</v>
      </c>
      <c r="B119" s="21" t="s">
        <v>347</v>
      </c>
      <c r="C119" s="21" t="s">
        <v>20</v>
      </c>
      <c r="D119" s="22" t="s">
        <v>13</v>
      </c>
      <c r="E119" s="21" t="s">
        <v>31</v>
      </c>
      <c r="F119" s="21" t="s">
        <v>348</v>
      </c>
      <c r="G119" s="21" t="s">
        <v>349</v>
      </c>
      <c r="H119" s="21" t="s">
        <v>350</v>
      </c>
    </row>
    <row r="120" spans="1:8" ht="28.5" customHeight="1" x14ac:dyDescent="0.15">
      <c r="A120" s="21">
        <v>78</v>
      </c>
      <c r="B120" s="21" t="s">
        <v>351</v>
      </c>
      <c r="C120" s="21" t="s">
        <v>20</v>
      </c>
      <c r="D120" s="22" t="s">
        <v>13</v>
      </c>
      <c r="E120" s="21" t="s">
        <v>31</v>
      </c>
      <c r="F120" s="21" t="s">
        <v>328</v>
      </c>
      <c r="G120" s="21" t="s">
        <v>352</v>
      </c>
      <c r="H120" s="21" t="s">
        <v>353</v>
      </c>
    </row>
    <row r="121" spans="1:8" ht="28.5" customHeight="1" x14ac:dyDescent="0.15">
      <c r="A121" s="21">
        <v>79</v>
      </c>
      <c r="B121" s="21" t="s">
        <v>354</v>
      </c>
      <c r="C121" s="21" t="s">
        <v>20</v>
      </c>
      <c r="D121" s="22" t="s">
        <v>13</v>
      </c>
      <c r="E121" s="21" t="s">
        <v>31</v>
      </c>
      <c r="F121" s="21" t="s">
        <v>355</v>
      </c>
      <c r="G121" s="21" t="s">
        <v>356</v>
      </c>
      <c r="H121" s="21" t="s">
        <v>357</v>
      </c>
    </row>
    <row r="122" spans="1:8" ht="28.5" customHeight="1" x14ac:dyDescent="0.15">
      <c r="A122" s="21">
        <v>80</v>
      </c>
      <c r="B122" s="21" t="s">
        <v>358</v>
      </c>
      <c r="C122" s="21" t="s">
        <v>20</v>
      </c>
      <c r="D122" s="22" t="s">
        <v>13</v>
      </c>
      <c r="E122" s="21" t="s">
        <v>31</v>
      </c>
      <c r="F122" s="21" t="s">
        <v>359</v>
      </c>
      <c r="G122" s="21" t="s">
        <v>360</v>
      </c>
      <c r="H122" s="21" t="s">
        <v>361</v>
      </c>
    </row>
    <row r="123" spans="1:8" ht="28.5" customHeight="1" x14ac:dyDescent="0.15">
      <c r="A123" s="21">
        <v>81</v>
      </c>
      <c r="B123" s="21" t="s">
        <v>362</v>
      </c>
      <c r="C123" s="21" t="s">
        <v>20</v>
      </c>
      <c r="D123" s="22" t="s">
        <v>13</v>
      </c>
      <c r="E123" s="21" t="s">
        <v>31</v>
      </c>
      <c r="F123" s="21" t="s">
        <v>363</v>
      </c>
      <c r="G123" s="21" t="s">
        <v>364</v>
      </c>
      <c r="H123" s="21" t="s">
        <v>365</v>
      </c>
    </row>
    <row r="124" spans="1:8" ht="28.5" customHeight="1" x14ac:dyDescent="0.15">
      <c r="A124" s="21">
        <v>82</v>
      </c>
      <c r="B124" s="21" t="s">
        <v>366</v>
      </c>
      <c r="C124" s="21" t="s">
        <v>20</v>
      </c>
      <c r="D124" s="22" t="s">
        <v>13</v>
      </c>
      <c r="E124" s="21" t="s">
        <v>31</v>
      </c>
      <c r="F124" s="21" t="s">
        <v>367</v>
      </c>
      <c r="G124" s="21" t="s">
        <v>368</v>
      </c>
      <c r="H124" s="21" t="s">
        <v>369</v>
      </c>
    </row>
    <row r="125" spans="1:8" ht="28.5" customHeight="1" x14ac:dyDescent="0.15">
      <c r="A125" s="21">
        <v>83</v>
      </c>
      <c r="B125" s="21" t="s">
        <v>370</v>
      </c>
      <c r="C125" s="21" t="s">
        <v>20</v>
      </c>
      <c r="D125" s="22" t="s">
        <v>13</v>
      </c>
      <c r="E125" s="21" t="s">
        <v>31</v>
      </c>
      <c r="F125" s="21" t="s">
        <v>371</v>
      </c>
      <c r="G125" s="21" t="s">
        <v>372</v>
      </c>
      <c r="H125" s="21" t="s">
        <v>373</v>
      </c>
    </row>
    <row r="126" spans="1:8" ht="28.5" customHeight="1" x14ac:dyDescent="0.15">
      <c r="A126" s="21">
        <v>84</v>
      </c>
      <c r="B126" s="21" t="s">
        <v>374</v>
      </c>
      <c r="C126" s="21" t="s">
        <v>20</v>
      </c>
      <c r="D126" s="22" t="s">
        <v>13</v>
      </c>
      <c r="E126" s="21" t="s">
        <v>31</v>
      </c>
      <c r="F126" s="21" t="s">
        <v>375</v>
      </c>
      <c r="G126" s="21" t="s">
        <v>376</v>
      </c>
      <c r="H126" s="21" t="s">
        <v>377</v>
      </c>
    </row>
    <row r="127" spans="1:8" ht="28.5" customHeight="1" x14ac:dyDescent="0.15">
      <c r="A127" s="21">
        <v>85</v>
      </c>
      <c r="B127" s="21" t="s">
        <v>378</v>
      </c>
      <c r="C127" s="21" t="s">
        <v>20</v>
      </c>
      <c r="D127" s="22" t="s">
        <v>13</v>
      </c>
      <c r="E127" s="21" t="s">
        <v>31</v>
      </c>
      <c r="F127" s="21" t="s">
        <v>379</v>
      </c>
      <c r="G127" s="21" t="s">
        <v>380</v>
      </c>
      <c r="H127" s="21" t="s">
        <v>381</v>
      </c>
    </row>
    <row r="128" spans="1:8" ht="28.5" customHeight="1" x14ac:dyDescent="0.15">
      <c r="A128" s="21">
        <v>86</v>
      </c>
      <c r="B128" s="21" t="s">
        <v>382</v>
      </c>
      <c r="C128" s="21" t="s">
        <v>20</v>
      </c>
      <c r="D128" s="22" t="s">
        <v>13</v>
      </c>
      <c r="E128" s="21" t="s">
        <v>31</v>
      </c>
      <c r="F128" s="21" t="s">
        <v>383</v>
      </c>
      <c r="G128" s="21" t="s">
        <v>384</v>
      </c>
      <c r="H128" s="21" t="s">
        <v>385</v>
      </c>
    </row>
    <row r="129" spans="1:8" ht="28.5" customHeight="1" x14ac:dyDescent="0.15">
      <c r="A129" s="21">
        <v>87</v>
      </c>
      <c r="B129" s="21" t="s">
        <v>386</v>
      </c>
      <c r="C129" s="21" t="s">
        <v>20</v>
      </c>
      <c r="D129" s="22" t="s">
        <v>13</v>
      </c>
      <c r="E129" s="21" t="s">
        <v>31</v>
      </c>
      <c r="F129" s="21" t="s">
        <v>387</v>
      </c>
      <c r="G129" s="21" t="s">
        <v>388</v>
      </c>
      <c r="H129" s="21" t="s">
        <v>389</v>
      </c>
    </row>
    <row r="130" spans="1:8" ht="28.5" customHeight="1" x14ac:dyDescent="0.15">
      <c r="A130" s="21">
        <v>88</v>
      </c>
      <c r="B130" s="21" t="s">
        <v>390</v>
      </c>
      <c r="C130" s="21" t="s">
        <v>20</v>
      </c>
      <c r="D130" s="22" t="s">
        <v>13</v>
      </c>
      <c r="E130" s="21" t="s">
        <v>31</v>
      </c>
      <c r="F130" s="21" t="s">
        <v>391</v>
      </c>
      <c r="G130" s="21" t="s">
        <v>392</v>
      </c>
      <c r="H130" s="21" t="s">
        <v>393</v>
      </c>
    </row>
    <row r="131" spans="1:8" ht="28.5" customHeight="1" x14ac:dyDescent="0.15">
      <c r="A131" s="21">
        <v>89</v>
      </c>
      <c r="B131" s="21" t="s">
        <v>394</v>
      </c>
      <c r="C131" s="21" t="s">
        <v>20</v>
      </c>
      <c r="D131" s="22" t="s">
        <v>13</v>
      </c>
      <c r="E131" s="21" t="s">
        <v>31</v>
      </c>
      <c r="F131" s="21" t="s">
        <v>395</v>
      </c>
      <c r="G131" s="21" t="s">
        <v>396</v>
      </c>
      <c r="H131" s="21" t="s">
        <v>397</v>
      </c>
    </row>
    <row r="132" spans="1:8" ht="28.5" customHeight="1" x14ac:dyDescent="0.15">
      <c r="A132" s="21">
        <v>90</v>
      </c>
      <c r="B132" s="21" t="s">
        <v>398</v>
      </c>
      <c r="C132" s="21" t="s">
        <v>20</v>
      </c>
      <c r="D132" s="22" t="s">
        <v>13</v>
      </c>
      <c r="E132" s="21" t="s">
        <v>31</v>
      </c>
      <c r="F132" s="21" t="s">
        <v>399</v>
      </c>
      <c r="G132" s="21" t="s">
        <v>400</v>
      </c>
      <c r="H132" s="21" t="s">
        <v>401</v>
      </c>
    </row>
    <row r="133" spans="1:8" ht="28.5" customHeight="1" x14ac:dyDescent="0.15">
      <c r="A133" s="21">
        <v>91</v>
      </c>
      <c r="B133" s="21" t="s">
        <v>402</v>
      </c>
      <c r="C133" s="21" t="s">
        <v>20</v>
      </c>
      <c r="D133" s="22" t="s">
        <v>13</v>
      </c>
      <c r="E133" s="21" t="s">
        <v>31</v>
      </c>
      <c r="F133" s="21" t="s">
        <v>403</v>
      </c>
      <c r="G133" s="21" t="s">
        <v>404</v>
      </c>
      <c r="H133" s="21" t="s">
        <v>405</v>
      </c>
    </row>
    <row r="134" spans="1:8" ht="28.5" customHeight="1" x14ac:dyDescent="0.15">
      <c r="A134" s="21">
        <v>92</v>
      </c>
      <c r="B134" s="21" t="s">
        <v>406</v>
      </c>
      <c r="C134" s="21" t="s">
        <v>20</v>
      </c>
      <c r="D134" s="22" t="s">
        <v>13</v>
      </c>
      <c r="E134" s="21" t="s">
        <v>31</v>
      </c>
      <c r="F134" s="21" t="s">
        <v>407</v>
      </c>
      <c r="G134" s="21" t="s">
        <v>408</v>
      </c>
      <c r="H134" s="21" t="s">
        <v>401</v>
      </c>
    </row>
    <row r="135" spans="1:8" ht="28.5" customHeight="1" x14ac:dyDescent="0.15">
      <c r="A135" s="21">
        <v>93</v>
      </c>
      <c r="B135" s="21" t="s">
        <v>409</v>
      </c>
      <c r="C135" s="21" t="s">
        <v>22</v>
      </c>
      <c r="D135" s="22" t="s">
        <v>13</v>
      </c>
      <c r="E135" s="21" t="s">
        <v>32</v>
      </c>
      <c r="F135" s="21" t="s">
        <v>410</v>
      </c>
      <c r="G135" s="21" t="s">
        <v>411</v>
      </c>
      <c r="H135" s="21" t="s">
        <v>412</v>
      </c>
    </row>
    <row r="136" spans="1:8" ht="28.5" customHeight="1" x14ac:dyDescent="0.15">
      <c r="A136" s="21">
        <v>94</v>
      </c>
      <c r="B136" s="21" t="s">
        <v>413</v>
      </c>
      <c r="C136" s="21" t="s">
        <v>22</v>
      </c>
      <c r="D136" s="22" t="s">
        <v>13</v>
      </c>
      <c r="E136" s="21" t="s">
        <v>32</v>
      </c>
      <c r="F136" s="21" t="s">
        <v>414</v>
      </c>
      <c r="G136" s="21" t="s">
        <v>415</v>
      </c>
      <c r="H136" s="21" t="s">
        <v>416</v>
      </c>
    </row>
    <row r="137" spans="1:8" ht="28.5" customHeight="1" x14ac:dyDescent="0.15">
      <c r="A137" s="21">
        <v>95</v>
      </c>
      <c r="B137" s="21" t="s">
        <v>417</v>
      </c>
      <c r="C137" s="21" t="s">
        <v>22</v>
      </c>
      <c r="D137" s="22" t="s">
        <v>13</v>
      </c>
      <c r="E137" s="21" t="s">
        <v>32</v>
      </c>
      <c r="F137" s="21" t="s">
        <v>418</v>
      </c>
      <c r="G137" s="21" t="s">
        <v>419</v>
      </c>
      <c r="H137" s="21" t="s">
        <v>420</v>
      </c>
    </row>
    <row r="138" spans="1:8" ht="28.5" customHeight="1" x14ac:dyDescent="0.15">
      <c r="A138" s="21">
        <v>96</v>
      </c>
      <c r="B138" s="21" t="s">
        <v>421</v>
      </c>
      <c r="C138" s="21" t="s">
        <v>22</v>
      </c>
      <c r="D138" s="22" t="s">
        <v>13</v>
      </c>
      <c r="E138" s="21" t="s">
        <v>32</v>
      </c>
      <c r="F138" s="21" t="s">
        <v>422</v>
      </c>
      <c r="G138" s="21" t="s">
        <v>423</v>
      </c>
      <c r="H138" s="21" t="s">
        <v>424</v>
      </c>
    </row>
    <row r="139" spans="1:8" ht="28.5" customHeight="1" x14ac:dyDescent="0.15">
      <c r="A139" s="21">
        <v>97</v>
      </c>
      <c r="B139" s="21" t="s">
        <v>425</v>
      </c>
      <c r="C139" s="21" t="s">
        <v>22</v>
      </c>
      <c r="D139" s="22" t="s">
        <v>13</v>
      </c>
      <c r="E139" s="21" t="s">
        <v>32</v>
      </c>
      <c r="F139" s="21" t="s">
        <v>426</v>
      </c>
      <c r="G139" s="21" t="s">
        <v>427</v>
      </c>
      <c r="H139" s="21" t="s">
        <v>428</v>
      </c>
    </row>
    <row r="140" spans="1:8" ht="28.5" customHeight="1" x14ac:dyDescent="0.15">
      <c r="A140" s="21">
        <v>98</v>
      </c>
      <c r="B140" s="21" t="s">
        <v>429</v>
      </c>
      <c r="C140" s="21" t="s">
        <v>22</v>
      </c>
      <c r="D140" s="22" t="s">
        <v>13</v>
      </c>
      <c r="E140" s="21" t="s">
        <v>32</v>
      </c>
      <c r="F140" s="21" t="s">
        <v>430</v>
      </c>
      <c r="G140" s="21" t="s">
        <v>431</v>
      </c>
      <c r="H140" s="21" t="s">
        <v>432</v>
      </c>
    </row>
    <row r="141" spans="1:8" ht="28.5" customHeight="1" x14ac:dyDescent="0.15">
      <c r="A141" s="21">
        <v>99</v>
      </c>
      <c r="B141" s="21" t="s">
        <v>433</v>
      </c>
      <c r="C141" s="21" t="s">
        <v>22</v>
      </c>
      <c r="D141" s="22" t="s">
        <v>13</v>
      </c>
      <c r="E141" s="21" t="s">
        <v>32</v>
      </c>
      <c r="F141" s="21" t="s">
        <v>434</v>
      </c>
      <c r="G141" s="21" t="s">
        <v>435</v>
      </c>
      <c r="H141" s="21" t="s">
        <v>436</v>
      </c>
    </row>
    <row r="142" spans="1:8" ht="28.5" customHeight="1" x14ac:dyDescent="0.15">
      <c r="A142" s="21">
        <v>100</v>
      </c>
      <c r="B142" s="21" t="s">
        <v>437</v>
      </c>
      <c r="C142" s="21" t="s">
        <v>22</v>
      </c>
      <c r="D142" s="22" t="s">
        <v>13</v>
      </c>
      <c r="E142" s="21" t="s">
        <v>32</v>
      </c>
      <c r="F142" s="21" t="s">
        <v>438</v>
      </c>
      <c r="G142" s="21" t="s">
        <v>435</v>
      </c>
      <c r="H142" s="21" t="s">
        <v>439</v>
      </c>
    </row>
    <row r="143" spans="1:8" ht="28.5" customHeight="1" x14ac:dyDescent="0.15">
      <c r="A143" s="21">
        <v>101</v>
      </c>
      <c r="B143" s="21" t="s">
        <v>440</v>
      </c>
      <c r="C143" s="21" t="s">
        <v>22</v>
      </c>
      <c r="D143" s="22" t="s">
        <v>13</v>
      </c>
      <c r="E143" s="21" t="s">
        <v>32</v>
      </c>
      <c r="F143" s="21" t="s">
        <v>441</v>
      </c>
      <c r="G143" s="21" t="s">
        <v>442</v>
      </c>
      <c r="H143" s="21" t="s">
        <v>443</v>
      </c>
    </row>
    <row r="144" spans="1:8" ht="28.5" customHeight="1" x14ac:dyDescent="0.15">
      <c r="A144" s="21">
        <v>102</v>
      </c>
      <c r="B144" s="21" t="s">
        <v>444</v>
      </c>
      <c r="C144" s="21" t="s">
        <v>22</v>
      </c>
      <c r="D144" s="22" t="s">
        <v>13</v>
      </c>
      <c r="E144" s="21" t="s">
        <v>32</v>
      </c>
      <c r="F144" s="21" t="s">
        <v>445</v>
      </c>
      <c r="G144" s="21" t="s">
        <v>446</v>
      </c>
      <c r="H144" s="21" t="s">
        <v>447</v>
      </c>
    </row>
    <row r="145" spans="1:9" ht="28.5" customHeight="1" x14ac:dyDescent="0.15">
      <c r="A145" s="21">
        <v>103</v>
      </c>
      <c r="B145" s="21" t="s">
        <v>448</v>
      </c>
      <c r="C145" s="21" t="s">
        <v>22</v>
      </c>
      <c r="D145" s="22" t="s">
        <v>13</v>
      </c>
      <c r="E145" s="21" t="s">
        <v>32</v>
      </c>
      <c r="F145" s="21" t="s">
        <v>449</v>
      </c>
      <c r="G145" s="21" t="s">
        <v>450</v>
      </c>
      <c r="H145" s="21" t="s">
        <v>451</v>
      </c>
    </row>
    <row r="146" spans="1:9" ht="28.5" customHeight="1" x14ac:dyDescent="0.15">
      <c r="A146" s="21">
        <v>104</v>
      </c>
      <c r="B146" s="21" t="s">
        <v>452</v>
      </c>
      <c r="C146" s="21" t="s">
        <v>22</v>
      </c>
      <c r="D146" s="22" t="s">
        <v>13</v>
      </c>
      <c r="E146" s="21" t="s">
        <v>32</v>
      </c>
      <c r="F146" s="21" t="s">
        <v>453</v>
      </c>
      <c r="G146" s="21" t="s">
        <v>454</v>
      </c>
      <c r="H146" s="21" t="s">
        <v>455</v>
      </c>
    </row>
    <row r="147" spans="1:9" ht="28.5" customHeight="1" x14ac:dyDescent="0.15">
      <c r="A147" s="21">
        <v>105</v>
      </c>
      <c r="B147" s="21" t="s">
        <v>456</v>
      </c>
      <c r="C147" s="21" t="s">
        <v>22</v>
      </c>
      <c r="D147" s="22" t="s">
        <v>13</v>
      </c>
      <c r="E147" s="21" t="s">
        <v>32</v>
      </c>
      <c r="F147" s="21" t="s">
        <v>457</v>
      </c>
      <c r="G147" s="21" t="s">
        <v>458</v>
      </c>
      <c r="H147" s="21" t="s">
        <v>459</v>
      </c>
    </row>
    <row r="148" spans="1:9" ht="28.5" customHeight="1" x14ac:dyDescent="0.15">
      <c r="A148" s="21">
        <v>106</v>
      </c>
      <c r="B148" s="21" t="s">
        <v>460</v>
      </c>
      <c r="C148" s="21" t="s">
        <v>22</v>
      </c>
      <c r="D148" s="22" t="s">
        <v>13</v>
      </c>
      <c r="E148" s="21" t="s">
        <v>32</v>
      </c>
      <c r="F148" s="21" t="s">
        <v>461</v>
      </c>
      <c r="G148" s="21" t="s">
        <v>241</v>
      </c>
      <c r="H148" s="21" t="s">
        <v>462</v>
      </c>
    </row>
    <row r="149" spans="1:9" ht="28.5" customHeight="1" x14ac:dyDescent="0.15">
      <c r="A149" s="21">
        <v>107</v>
      </c>
      <c r="B149" s="21" t="s">
        <v>463</v>
      </c>
      <c r="C149" s="21" t="s">
        <v>22</v>
      </c>
      <c r="D149" s="22" t="s">
        <v>13</v>
      </c>
      <c r="E149" s="21" t="s">
        <v>32</v>
      </c>
      <c r="F149" s="21" t="s">
        <v>464</v>
      </c>
      <c r="G149" s="21" t="s">
        <v>465</v>
      </c>
      <c r="H149" s="21" t="s">
        <v>466</v>
      </c>
    </row>
    <row r="150" spans="1:9" ht="28.5" customHeight="1" x14ac:dyDescent="0.15">
      <c r="A150" s="21">
        <v>108</v>
      </c>
      <c r="B150" s="21" t="s">
        <v>467</v>
      </c>
      <c r="C150" s="21" t="s">
        <v>22</v>
      </c>
      <c r="D150" s="22" t="s">
        <v>13</v>
      </c>
      <c r="E150" s="21" t="s">
        <v>32</v>
      </c>
      <c r="F150" s="21" t="s">
        <v>468</v>
      </c>
      <c r="G150" s="21" t="s">
        <v>469</v>
      </c>
      <c r="H150" s="21" t="s">
        <v>470</v>
      </c>
    </row>
    <row r="151" spans="1:9" ht="28.5" customHeight="1" x14ac:dyDescent="0.15">
      <c r="A151" s="21">
        <v>109</v>
      </c>
      <c r="B151" s="21" t="s">
        <v>471</v>
      </c>
      <c r="C151" s="21" t="s">
        <v>22</v>
      </c>
      <c r="D151" s="22" t="s">
        <v>13</v>
      </c>
      <c r="E151" s="21" t="s">
        <v>32</v>
      </c>
      <c r="F151" s="21" t="s">
        <v>472</v>
      </c>
      <c r="G151" s="21" t="s">
        <v>473</v>
      </c>
      <c r="H151" s="21" t="s">
        <v>474</v>
      </c>
    </row>
    <row r="152" spans="1:9" ht="28.5" customHeight="1" x14ac:dyDescent="0.15">
      <c r="A152" s="21">
        <v>110</v>
      </c>
      <c r="B152" s="21" t="s">
        <v>475</v>
      </c>
      <c r="C152" s="21" t="s">
        <v>20</v>
      </c>
      <c r="D152" s="22" t="s">
        <v>13</v>
      </c>
      <c r="E152" s="21" t="s">
        <v>32</v>
      </c>
      <c r="F152" s="21" t="s">
        <v>476</v>
      </c>
      <c r="G152" s="21" t="s">
        <v>241</v>
      </c>
      <c r="H152" s="21" t="s">
        <v>477</v>
      </c>
    </row>
    <row r="153" spans="1:9" ht="28.5" customHeight="1" x14ac:dyDescent="0.15">
      <c r="A153" s="21">
        <v>111</v>
      </c>
      <c r="B153" s="21" t="s">
        <v>478</v>
      </c>
      <c r="C153" s="21" t="s">
        <v>20</v>
      </c>
      <c r="D153" s="22" t="s">
        <v>13</v>
      </c>
      <c r="E153" s="21" t="s">
        <v>32</v>
      </c>
      <c r="F153" s="21" t="s">
        <v>479</v>
      </c>
      <c r="G153" s="21" t="s">
        <v>480</v>
      </c>
      <c r="H153" s="21" t="s">
        <v>481</v>
      </c>
    </row>
    <row r="154" spans="1:9" ht="28.5" customHeight="1" x14ac:dyDescent="0.15">
      <c r="A154" s="21">
        <v>112</v>
      </c>
      <c r="B154" s="21" t="s">
        <v>482</v>
      </c>
      <c r="C154" s="21" t="s">
        <v>20</v>
      </c>
      <c r="D154" s="22" t="s">
        <v>13</v>
      </c>
      <c r="E154" s="21" t="s">
        <v>32</v>
      </c>
      <c r="F154" s="21" t="s">
        <v>483</v>
      </c>
      <c r="G154" s="21" t="s">
        <v>484</v>
      </c>
      <c r="H154" s="21" t="s">
        <v>485</v>
      </c>
    </row>
    <row r="155" spans="1:9" ht="28.5" customHeight="1" x14ac:dyDescent="0.15">
      <c r="A155" s="21">
        <v>113</v>
      </c>
      <c r="B155" s="21" t="s">
        <v>486</v>
      </c>
      <c r="C155" s="21" t="s">
        <v>20</v>
      </c>
      <c r="D155" s="22" t="s">
        <v>13</v>
      </c>
      <c r="E155" s="21" t="s">
        <v>32</v>
      </c>
      <c r="F155" s="21" t="s">
        <v>487</v>
      </c>
      <c r="G155" s="21" t="s">
        <v>488</v>
      </c>
      <c r="H155" s="21" t="s">
        <v>489</v>
      </c>
    </row>
    <row r="156" spans="1:9" ht="28.5" customHeight="1" x14ac:dyDescent="0.15">
      <c r="A156" s="21">
        <v>114</v>
      </c>
      <c r="B156" s="21" t="s">
        <v>490</v>
      </c>
      <c r="C156" s="21" t="s">
        <v>20</v>
      </c>
      <c r="D156" s="22" t="s">
        <v>13</v>
      </c>
      <c r="E156" s="21" t="s">
        <v>32</v>
      </c>
      <c r="F156" s="21" t="s">
        <v>491</v>
      </c>
      <c r="G156" s="21" t="s">
        <v>492</v>
      </c>
      <c r="H156" s="21" t="s">
        <v>493</v>
      </c>
    </row>
    <row r="157" spans="1:9" ht="28.5" customHeight="1" x14ac:dyDescent="0.15">
      <c r="A157" s="21">
        <v>115</v>
      </c>
      <c r="B157" s="21" t="s">
        <v>494</v>
      </c>
      <c r="C157" s="21" t="s">
        <v>20</v>
      </c>
      <c r="D157" s="26" t="s">
        <v>17</v>
      </c>
      <c r="E157" s="21" t="s">
        <v>32</v>
      </c>
      <c r="F157" s="21" t="s">
        <v>495</v>
      </c>
      <c r="G157" s="21" t="s">
        <v>496</v>
      </c>
      <c r="H157" s="29" t="s">
        <v>497</v>
      </c>
      <c r="I157" s="28" t="s">
        <v>760</v>
      </c>
    </row>
    <row r="158" spans="1:9" ht="28.5" customHeight="1" x14ac:dyDescent="0.15">
      <c r="A158" s="21">
        <v>116</v>
      </c>
      <c r="B158" s="21" t="s">
        <v>498</v>
      </c>
      <c r="C158" s="21" t="s">
        <v>20</v>
      </c>
      <c r="D158" s="22" t="s">
        <v>13</v>
      </c>
      <c r="E158" s="21" t="s">
        <v>32</v>
      </c>
      <c r="F158" s="21" t="s">
        <v>499</v>
      </c>
      <c r="G158" s="21" t="s">
        <v>500</v>
      </c>
      <c r="H158" s="21" t="s">
        <v>501</v>
      </c>
    </row>
    <row r="159" spans="1:9" ht="28.5" customHeight="1" x14ac:dyDescent="0.15">
      <c r="A159" s="21">
        <v>117</v>
      </c>
      <c r="B159" s="21" t="s">
        <v>502</v>
      </c>
      <c r="C159" s="21" t="s">
        <v>22</v>
      </c>
      <c r="D159" s="22" t="s">
        <v>13</v>
      </c>
      <c r="E159" s="21" t="s">
        <v>32</v>
      </c>
      <c r="F159" s="21" t="s">
        <v>503</v>
      </c>
      <c r="G159" s="21" t="s">
        <v>504</v>
      </c>
      <c r="H159" s="21" t="s">
        <v>505</v>
      </c>
    </row>
    <row r="160" spans="1:9" ht="28.5" customHeight="1" x14ac:dyDescent="0.15">
      <c r="A160" s="21">
        <v>118</v>
      </c>
      <c r="B160" s="21" t="s">
        <v>506</v>
      </c>
      <c r="C160" s="21" t="s">
        <v>22</v>
      </c>
      <c r="D160" s="22" t="s">
        <v>13</v>
      </c>
      <c r="E160" s="21" t="s">
        <v>32</v>
      </c>
      <c r="F160" s="21" t="s">
        <v>507</v>
      </c>
      <c r="G160" s="21" t="s">
        <v>508</v>
      </c>
      <c r="H160" s="21" t="s">
        <v>509</v>
      </c>
    </row>
    <row r="161" spans="1:8" ht="28.5" customHeight="1" x14ac:dyDescent="0.15">
      <c r="A161" s="21">
        <v>119</v>
      </c>
      <c r="B161" s="21" t="s">
        <v>510</v>
      </c>
      <c r="C161" s="21" t="s">
        <v>22</v>
      </c>
      <c r="D161" s="22" t="s">
        <v>13</v>
      </c>
      <c r="E161" s="21" t="s">
        <v>32</v>
      </c>
      <c r="F161" s="21" t="s">
        <v>511</v>
      </c>
      <c r="G161" s="21" t="s">
        <v>241</v>
      </c>
      <c r="H161" s="21" t="s">
        <v>512</v>
      </c>
    </row>
    <row r="162" spans="1:8" ht="28.5" customHeight="1" x14ac:dyDescent="0.15">
      <c r="A162" s="21">
        <v>120</v>
      </c>
      <c r="B162" s="21" t="s">
        <v>513</v>
      </c>
      <c r="C162" s="21" t="s">
        <v>22</v>
      </c>
      <c r="D162" s="22" t="s">
        <v>13</v>
      </c>
      <c r="E162" s="21" t="s">
        <v>32</v>
      </c>
      <c r="F162" s="21" t="s">
        <v>514</v>
      </c>
      <c r="G162" s="21" t="s">
        <v>515</v>
      </c>
      <c r="H162" s="21" t="s">
        <v>516</v>
      </c>
    </row>
    <row r="163" spans="1:8" ht="28.5" customHeight="1" x14ac:dyDescent="0.15">
      <c r="A163" s="21">
        <v>121</v>
      </c>
      <c r="B163" s="21" t="s">
        <v>517</v>
      </c>
      <c r="C163" s="21" t="s">
        <v>22</v>
      </c>
      <c r="D163" s="22" t="s">
        <v>13</v>
      </c>
      <c r="E163" s="21" t="s">
        <v>32</v>
      </c>
      <c r="F163" s="21" t="s">
        <v>518</v>
      </c>
      <c r="G163" s="21" t="s">
        <v>519</v>
      </c>
      <c r="H163" s="21" t="s">
        <v>520</v>
      </c>
    </row>
    <row r="164" spans="1:8" ht="28.5" customHeight="1" x14ac:dyDescent="0.15">
      <c r="A164" s="21">
        <v>122</v>
      </c>
      <c r="B164" s="21" t="s">
        <v>521</v>
      </c>
      <c r="C164" s="21" t="s">
        <v>22</v>
      </c>
      <c r="D164" s="22" t="s">
        <v>13</v>
      </c>
      <c r="E164" s="21" t="s">
        <v>32</v>
      </c>
      <c r="F164" s="21" t="s">
        <v>522</v>
      </c>
      <c r="G164" s="21" t="s">
        <v>523</v>
      </c>
      <c r="H164" s="21" t="s">
        <v>524</v>
      </c>
    </row>
    <row r="165" spans="1:8" ht="28.5" customHeight="1" x14ac:dyDescent="0.15">
      <c r="A165" s="21">
        <v>123</v>
      </c>
      <c r="B165" s="21" t="s">
        <v>525</v>
      </c>
      <c r="C165" s="21" t="s">
        <v>22</v>
      </c>
      <c r="D165" s="22" t="s">
        <v>13</v>
      </c>
      <c r="E165" s="21" t="s">
        <v>32</v>
      </c>
      <c r="F165" s="21" t="s">
        <v>526</v>
      </c>
      <c r="G165" s="21" t="s">
        <v>527</v>
      </c>
      <c r="H165" s="21" t="s">
        <v>528</v>
      </c>
    </row>
    <row r="166" spans="1:8" ht="28.5" customHeight="1" x14ac:dyDescent="0.15">
      <c r="A166" s="21">
        <v>124</v>
      </c>
      <c r="B166" s="21" t="s">
        <v>529</v>
      </c>
      <c r="C166" s="21" t="s">
        <v>22</v>
      </c>
      <c r="D166" s="22" t="s">
        <v>13</v>
      </c>
      <c r="E166" s="21" t="s">
        <v>32</v>
      </c>
      <c r="F166" s="21" t="s">
        <v>530</v>
      </c>
      <c r="G166" s="21" t="s">
        <v>531</v>
      </c>
      <c r="H166" s="21" t="s">
        <v>532</v>
      </c>
    </row>
    <row r="167" spans="1:8" ht="28.5" customHeight="1" x14ac:dyDescent="0.15">
      <c r="A167" s="21">
        <v>125</v>
      </c>
      <c r="B167" s="21" t="s">
        <v>533</v>
      </c>
      <c r="C167" s="21" t="s">
        <v>22</v>
      </c>
      <c r="D167" s="22" t="s">
        <v>13</v>
      </c>
      <c r="E167" s="21" t="s">
        <v>32</v>
      </c>
      <c r="F167" s="21" t="s">
        <v>534</v>
      </c>
      <c r="G167" s="21" t="s">
        <v>535</v>
      </c>
      <c r="H167" s="21" t="s">
        <v>536</v>
      </c>
    </row>
    <row r="168" spans="1:8" ht="28.5" customHeight="1" x14ac:dyDescent="0.15">
      <c r="A168" s="21">
        <v>126</v>
      </c>
      <c r="B168" s="21" t="s">
        <v>537</v>
      </c>
      <c r="C168" s="21" t="s">
        <v>21</v>
      </c>
      <c r="D168" s="22" t="s">
        <v>13</v>
      </c>
      <c r="E168" s="21" t="s">
        <v>32</v>
      </c>
      <c r="F168" s="21" t="s">
        <v>538</v>
      </c>
      <c r="G168" s="21" t="s">
        <v>539</v>
      </c>
      <c r="H168" s="21" t="s">
        <v>540</v>
      </c>
    </row>
    <row r="169" spans="1:8" ht="28.5" customHeight="1" x14ac:dyDescent="0.15">
      <c r="A169" s="21">
        <v>127</v>
      </c>
      <c r="B169" s="21" t="s">
        <v>541</v>
      </c>
      <c r="C169" s="21" t="s">
        <v>21</v>
      </c>
      <c r="D169" s="22" t="s">
        <v>13</v>
      </c>
      <c r="E169" s="21" t="s">
        <v>32</v>
      </c>
      <c r="F169" s="21" t="s">
        <v>542</v>
      </c>
      <c r="G169" s="21" t="s">
        <v>539</v>
      </c>
      <c r="H169" s="21" t="s">
        <v>543</v>
      </c>
    </row>
    <row r="170" spans="1:8" ht="28.5" customHeight="1" x14ac:dyDescent="0.15">
      <c r="A170" s="21">
        <v>128</v>
      </c>
      <c r="B170" s="21" t="s">
        <v>544</v>
      </c>
      <c r="C170" s="21" t="s">
        <v>21</v>
      </c>
      <c r="D170" s="22" t="s">
        <v>13</v>
      </c>
      <c r="E170" s="21" t="s">
        <v>33</v>
      </c>
      <c r="F170" s="21" t="s">
        <v>545</v>
      </c>
      <c r="G170" s="21" t="s">
        <v>546</v>
      </c>
      <c r="H170" s="21" t="s">
        <v>547</v>
      </c>
    </row>
    <row r="171" spans="1:8" ht="28.5" customHeight="1" x14ac:dyDescent="0.15">
      <c r="A171" s="21">
        <v>129</v>
      </c>
      <c r="B171" s="21" t="s">
        <v>548</v>
      </c>
      <c r="C171" s="21" t="s">
        <v>21</v>
      </c>
      <c r="D171" s="22" t="s">
        <v>13</v>
      </c>
      <c r="E171" s="21" t="s">
        <v>33</v>
      </c>
      <c r="F171" s="21" t="s">
        <v>549</v>
      </c>
      <c r="G171" s="21" t="s">
        <v>550</v>
      </c>
      <c r="H171" s="21" t="s">
        <v>551</v>
      </c>
    </row>
    <row r="172" spans="1:8" ht="28.5" customHeight="1" x14ac:dyDescent="0.15">
      <c r="A172" s="21">
        <v>130</v>
      </c>
      <c r="B172" s="21" t="s">
        <v>552</v>
      </c>
      <c r="C172" s="21" t="s">
        <v>21</v>
      </c>
      <c r="D172" s="22" t="s">
        <v>13</v>
      </c>
      <c r="E172" s="21" t="s">
        <v>33</v>
      </c>
      <c r="F172" s="21" t="s">
        <v>553</v>
      </c>
      <c r="G172" s="21" t="s">
        <v>554</v>
      </c>
      <c r="H172" s="21" t="s">
        <v>555</v>
      </c>
    </row>
    <row r="173" spans="1:8" ht="28.5" customHeight="1" x14ac:dyDescent="0.15">
      <c r="A173" s="21">
        <v>131</v>
      </c>
      <c r="B173" s="21" t="s">
        <v>556</v>
      </c>
      <c r="C173" s="21" t="s">
        <v>21</v>
      </c>
      <c r="D173" s="22" t="s">
        <v>13</v>
      </c>
      <c r="E173" s="21" t="s">
        <v>33</v>
      </c>
      <c r="F173" s="21" t="s">
        <v>557</v>
      </c>
      <c r="G173" s="21" t="s">
        <v>558</v>
      </c>
      <c r="H173" s="21" t="s">
        <v>559</v>
      </c>
    </row>
    <row r="174" spans="1:8" ht="28.5" customHeight="1" x14ac:dyDescent="0.15">
      <c r="A174" s="21">
        <v>132</v>
      </c>
      <c r="B174" s="21" t="s">
        <v>560</v>
      </c>
      <c r="C174" s="21" t="s">
        <v>21</v>
      </c>
      <c r="D174" s="22" t="s">
        <v>13</v>
      </c>
      <c r="E174" s="21" t="s">
        <v>33</v>
      </c>
      <c r="F174" s="21" t="s">
        <v>561</v>
      </c>
      <c r="G174" s="21" t="s">
        <v>562</v>
      </c>
      <c r="H174" s="21" t="s">
        <v>563</v>
      </c>
    </row>
    <row r="175" spans="1:8" ht="28.5" customHeight="1" x14ac:dyDescent="0.15">
      <c r="A175" s="21">
        <v>133</v>
      </c>
      <c r="B175" s="21" t="s">
        <v>564</v>
      </c>
      <c r="C175" s="21" t="s">
        <v>21</v>
      </c>
      <c r="D175" s="22" t="s">
        <v>13</v>
      </c>
      <c r="E175" s="21" t="s">
        <v>33</v>
      </c>
      <c r="F175" s="21" t="s">
        <v>565</v>
      </c>
      <c r="G175" s="21" t="s">
        <v>566</v>
      </c>
      <c r="H175" s="21" t="s">
        <v>567</v>
      </c>
    </row>
    <row r="176" spans="1:8" ht="28.5" customHeight="1" x14ac:dyDescent="0.15">
      <c r="A176" s="21">
        <v>134</v>
      </c>
      <c r="B176" s="21" t="s">
        <v>568</v>
      </c>
      <c r="C176" s="21" t="s">
        <v>21</v>
      </c>
      <c r="D176" s="22" t="s">
        <v>13</v>
      </c>
      <c r="E176" s="21" t="s">
        <v>33</v>
      </c>
      <c r="F176" s="21" t="s">
        <v>569</v>
      </c>
      <c r="G176" s="21" t="s">
        <v>570</v>
      </c>
      <c r="H176" s="21" t="s">
        <v>571</v>
      </c>
    </row>
    <row r="177" spans="1:8" ht="28.5" customHeight="1" x14ac:dyDescent="0.15">
      <c r="A177" s="21">
        <v>135</v>
      </c>
      <c r="B177" s="21" t="s">
        <v>572</v>
      </c>
      <c r="C177" s="21" t="s">
        <v>21</v>
      </c>
      <c r="D177" s="22" t="s">
        <v>13</v>
      </c>
      <c r="E177" s="21" t="s">
        <v>33</v>
      </c>
      <c r="F177" s="21" t="s">
        <v>573</v>
      </c>
      <c r="G177" s="21" t="s">
        <v>574</v>
      </c>
      <c r="H177" s="21" t="s">
        <v>575</v>
      </c>
    </row>
    <row r="178" spans="1:8" ht="28.5" customHeight="1" x14ac:dyDescent="0.15">
      <c r="A178" s="21">
        <v>136</v>
      </c>
      <c r="B178" s="21" t="s">
        <v>576</v>
      </c>
      <c r="C178" s="21" t="s">
        <v>21</v>
      </c>
      <c r="D178" s="22" t="s">
        <v>13</v>
      </c>
      <c r="E178" s="21" t="s">
        <v>33</v>
      </c>
      <c r="F178" s="21" t="s">
        <v>577</v>
      </c>
      <c r="G178" s="21" t="s">
        <v>578</v>
      </c>
      <c r="H178" s="21" t="s">
        <v>579</v>
      </c>
    </row>
    <row r="179" spans="1:8" ht="28.5" customHeight="1" x14ac:dyDescent="0.15">
      <c r="A179" s="21">
        <v>137</v>
      </c>
      <c r="B179" s="21" t="s">
        <v>580</v>
      </c>
      <c r="C179" s="21" t="s">
        <v>21</v>
      </c>
      <c r="D179" s="22" t="s">
        <v>13</v>
      </c>
      <c r="E179" s="21" t="s">
        <v>33</v>
      </c>
      <c r="F179" s="21" t="s">
        <v>581</v>
      </c>
      <c r="G179" s="21" t="s">
        <v>582</v>
      </c>
      <c r="H179" s="21" t="s">
        <v>583</v>
      </c>
    </row>
    <row r="180" spans="1:8" ht="28.5" customHeight="1" x14ac:dyDescent="0.15">
      <c r="A180" s="21">
        <v>138</v>
      </c>
      <c r="B180" s="21" t="s">
        <v>584</v>
      </c>
      <c r="C180" s="21" t="s">
        <v>21</v>
      </c>
      <c r="D180" s="22" t="s">
        <v>13</v>
      </c>
      <c r="E180" s="21" t="s">
        <v>33</v>
      </c>
      <c r="F180" s="21" t="s">
        <v>585</v>
      </c>
      <c r="G180" s="21" t="s">
        <v>586</v>
      </c>
      <c r="H180" s="21" t="s">
        <v>587</v>
      </c>
    </row>
    <row r="181" spans="1:8" ht="28.5" customHeight="1" x14ac:dyDescent="0.15">
      <c r="A181" s="21">
        <v>139</v>
      </c>
      <c r="B181" s="21" t="s">
        <v>588</v>
      </c>
      <c r="C181" s="21" t="s">
        <v>21</v>
      </c>
      <c r="D181" s="22" t="s">
        <v>13</v>
      </c>
      <c r="E181" s="21" t="s">
        <v>33</v>
      </c>
      <c r="F181" s="21" t="s">
        <v>589</v>
      </c>
      <c r="G181" s="21" t="s">
        <v>590</v>
      </c>
      <c r="H181" s="21" t="s">
        <v>591</v>
      </c>
    </row>
    <row r="182" spans="1:8" ht="28.5" customHeight="1" x14ac:dyDescent="0.15">
      <c r="A182" s="21">
        <v>140</v>
      </c>
      <c r="B182" s="21" t="s">
        <v>592</v>
      </c>
      <c r="C182" s="21" t="s">
        <v>21</v>
      </c>
      <c r="D182" s="22" t="s">
        <v>13</v>
      </c>
      <c r="E182" s="21" t="s">
        <v>33</v>
      </c>
      <c r="F182" s="21" t="s">
        <v>593</v>
      </c>
      <c r="G182" s="21" t="s">
        <v>594</v>
      </c>
      <c r="H182" s="21" t="s">
        <v>595</v>
      </c>
    </row>
    <row r="183" spans="1:8" ht="28.5" customHeight="1" x14ac:dyDescent="0.15">
      <c r="A183" s="21">
        <v>141</v>
      </c>
      <c r="B183" s="21" t="s">
        <v>596</v>
      </c>
      <c r="C183" s="21" t="s">
        <v>21</v>
      </c>
      <c r="D183" s="22" t="s">
        <v>13</v>
      </c>
      <c r="E183" s="21" t="s">
        <v>33</v>
      </c>
      <c r="F183" s="21" t="s">
        <v>597</v>
      </c>
      <c r="G183" s="21" t="s">
        <v>586</v>
      </c>
      <c r="H183" s="21" t="s">
        <v>598</v>
      </c>
    </row>
    <row r="184" spans="1:8" ht="28.5" customHeight="1" x14ac:dyDescent="0.15">
      <c r="A184" s="21">
        <v>142</v>
      </c>
      <c r="B184" s="21" t="s">
        <v>599</v>
      </c>
      <c r="C184" s="21" t="s">
        <v>21</v>
      </c>
      <c r="D184" s="22" t="s">
        <v>13</v>
      </c>
      <c r="E184" s="21" t="s">
        <v>33</v>
      </c>
      <c r="F184" s="21" t="s">
        <v>600</v>
      </c>
      <c r="G184" s="21" t="s">
        <v>601</v>
      </c>
      <c r="H184" s="21" t="s">
        <v>602</v>
      </c>
    </row>
    <row r="185" spans="1:8" ht="28.5" customHeight="1" x14ac:dyDescent="0.15">
      <c r="A185" s="21">
        <v>143</v>
      </c>
      <c r="B185" s="21" t="s">
        <v>603</v>
      </c>
      <c r="C185" s="21" t="s">
        <v>21</v>
      </c>
      <c r="D185" s="22" t="s">
        <v>13</v>
      </c>
      <c r="E185" s="21" t="s">
        <v>33</v>
      </c>
      <c r="F185" s="21" t="s">
        <v>604</v>
      </c>
      <c r="G185" s="21" t="s">
        <v>605</v>
      </c>
      <c r="H185" s="21" t="s">
        <v>591</v>
      </c>
    </row>
    <row r="186" spans="1:8" ht="28.5" customHeight="1" x14ac:dyDescent="0.15">
      <c r="A186" s="21">
        <v>144</v>
      </c>
      <c r="B186" s="21" t="s">
        <v>606</v>
      </c>
      <c r="C186" s="21" t="s">
        <v>21</v>
      </c>
      <c r="D186" s="22" t="s">
        <v>13</v>
      </c>
      <c r="E186" s="21" t="s">
        <v>33</v>
      </c>
      <c r="F186" s="21" t="s">
        <v>607</v>
      </c>
      <c r="G186" s="21" t="s">
        <v>608</v>
      </c>
      <c r="H186" s="21" t="s">
        <v>609</v>
      </c>
    </row>
    <row r="187" spans="1:8" ht="28.5" customHeight="1" x14ac:dyDescent="0.15">
      <c r="A187" s="21">
        <v>145</v>
      </c>
      <c r="B187" s="21" t="s">
        <v>610</v>
      </c>
      <c r="C187" s="21" t="s">
        <v>21</v>
      </c>
      <c r="D187" s="22" t="s">
        <v>13</v>
      </c>
      <c r="E187" s="21" t="s">
        <v>33</v>
      </c>
      <c r="F187" s="21" t="s">
        <v>611</v>
      </c>
      <c r="G187" s="21" t="s">
        <v>612</v>
      </c>
      <c r="H187" s="21" t="s">
        <v>613</v>
      </c>
    </row>
    <row r="188" spans="1:8" ht="28.5" customHeight="1" x14ac:dyDescent="0.15">
      <c r="A188" s="21">
        <v>146</v>
      </c>
      <c r="B188" s="21" t="s">
        <v>614</v>
      </c>
      <c r="C188" s="21" t="s">
        <v>20</v>
      </c>
      <c r="D188" s="22" t="s">
        <v>13</v>
      </c>
      <c r="E188" s="21" t="s">
        <v>33</v>
      </c>
      <c r="F188" s="21" t="s">
        <v>615</v>
      </c>
      <c r="G188" s="21" t="s">
        <v>616</v>
      </c>
      <c r="H188" s="21" t="s">
        <v>617</v>
      </c>
    </row>
    <row r="189" spans="1:8" ht="28.5" customHeight="1" x14ac:dyDescent="0.15">
      <c r="A189" s="21">
        <v>147</v>
      </c>
      <c r="B189" s="21" t="s">
        <v>618</v>
      </c>
      <c r="C189" s="21" t="s">
        <v>20</v>
      </c>
      <c r="D189" s="22" t="s">
        <v>13</v>
      </c>
      <c r="E189" s="21" t="s">
        <v>33</v>
      </c>
      <c r="F189" s="21" t="s">
        <v>619</v>
      </c>
      <c r="G189" s="21" t="s">
        <v>620</v>
      </c>
      <c r="H189" s="21" t="s">
        <v>621</v>
      </c>
    </row>
    <row r="190" spans="1:8" ht="28.5" customHeight="1" x14ac:dyDescent="0.15">
      <c r="A190" s="21">
        <v>148</v>
      </c>
      <c r="B190" s="21" t="s">
        <v>622</v>
      </c>
      <c r="C190" s="21" t="s">
        <v>20</v>
      </c>
      <c r="D190" s="22" t="s">
        <v>13</v>
      </c>
      <c r="E190" s="21" t="s">
        <v>33</v>
      </c>
      <c r="F190" s="21" t="s">
        <v>623</v>
      </c>
      <c r="G190" s="21" t="s">
        <v>624</v>
      </c>
      <c r="H190" s="21" t="s">
        <v>625</v>
      </c>
    </row>
    <row r="191" spans="1:8" ht="28.5" customHeight="1" x14ac:dyDescent="0.15">
      <c r="A191" s="21">
        <v>149</v>
      </c>
      <c r="B191" s="21" t="s">
        <v>626</v>
      </c>
      <c r="C191" s="21" t="s">
        <v>20</v>
      </c>
      <c r="D191" s="22" t="s">
        <v>13</v>
      </c>
      <c r="E191" s="21" t="s">
        <v>33</v>
      </c>
      <c r="F191" s="21" t="s">
        <v>627</v>
      </c>
      <c r="G191" s="21" t="s">
        <v>628</v>
      </c>
      <c r="H191" s="21" t="s">
        <v>629</v>
      </c>
    </row>
    <row r="192" spans="1:8" ht="28.5" customHeight="1" x14ac:dyDescent="0.15">
      <c r="A192" s="21">
        <v>150</v>
      </c>
      <c r="B192" s="21" t="s">
        <v>630</v>
      </c>
      <c r="C192" s="21" t="s">
        <v>20</v>
      </c>
      <c r="D192" s="22" t="s">
        <v>13</v>
      </c>
      <c r="E192" s="21" t="s">
        <v>33</v>
      </c>
      <c r="F192" s="21" t="s">
        <v>631</v>
      </c>
      <c r="G192" s="21" t="s">
        <v>632</v>
      </c>
      <c r="H192" s="21" t="s">
        <v>633</v>
      </c>
    </row>
    <row r="193" spans="1:8" ht="28.5" customHeight="1" x14ac:dyDescent="0.15">
      <c r="A193" s="21">
        <v>151</v>
      </c>
      <c r="B193" s="21" t="s">
        <v>634</v>
      </c>
      <c r="C193" s="21" t="s">
        <v>20</v>
      </c>
      <c r="D193" s="22" t="s">
        <v>13</v>
      </c>
      <c r="E193" s="21" t="s">
        <v>33</v>
      </c>
      <c r="F193" s="21" t="s">
        <v>635</v>
      </c>
      <c r="G193" s="21" t="s">
        <v>636</v>
      </c>
      <c r="H193" s="21" t="s">
        <v>637</v>
      </c>
    </row>
    <row r="194" spans="1:8" ht="28.5" customHeight="1" x14ac:dyDescent="0.15">
      <c r="A194" s="21">
        <v>152</v>
      </c>
      <c r="B194" s="21" t="s">
        <v>638</v>
      </c>
      <c r="C194" s="21" t="s">
        <v>21</v>
      </c>
      <c r="D194" s="22" t="s">
        <v>13</v>
      </c>
      <c r="E194" s="21" t="s">
        <v>33</v>
      </c>
      <c r="F194" s="21" t="s">
        <v>639</v>
      </c>
      <c r="G194" s="21" t="s">
        <v>640</v>
      </c>
      <c r="H194" s="21" t="s">
        <v>641</v>
      </c>
    </row>
    <row r="195" spans="1:8" ht="28.5" customHeight="1" x14ac:dyDescent="0.15">
      <c r="A195" s="21">
        <v>153</v>
      </c>
      <c r="B195" s="21" t="s">
        <v>642</v>
      </c>
      <c r="C195" s="21" t="s">
        <v>21</v>
      </c>
      <c r="D195" s="22" t="s">
        <v>13</v>
      </c>
      <c r="E195" s="21" t="s">
        <v>33</v>
      </c>
      <c r="F195" s="21" t="s">
        <v>643</v>
      </c>
      <c r="G195" s="21" t="s">
        <v>644</v>
      </c>
      <c r="H195" s="21" t="s">
        <v>645</v>
      </c>
    </row>
    <row r="196" spans="1:8" ht="28.5" customHeight="1" x14ac:dyDescent="0.15">
      <c r="A196" s="21">
        <v>154</v>
      </c>
      <c r="B196" s="21" t="s">
        <v>646</v>
      </c>
      <c r="C196" s="21" t="s">
        <v>20</v>
      </c>
      <c r="D196" s="22" t="s">
        <v>13</v>
      </c>
      <c r="E196" s="21" t="s">
        <v>33</v>
      </c>
      <c r="F196" s="21" t="s">
        <v>647</v>
      </c>
      <c r="G196" s="21" t="s">
        <v>648</v>
      </c>
      <c r="H196" s="21" t="s">
        <v>649</v>
      </c>
    </row>
    <row r="197" spans="1:8" ht="28.5" customHeight="1" x14ac:dyDescent="0.15">
      <c r="A197" s="21">
        <v>155</v>
      </c>
      <c r="B197" s="21" t="s">
        <v>650</v>
      </c>
      <c r="C197" s="21" t="s">
        <v>20</v>
      </c>
      <c r="D197" s="22" t="s">
        <v>13</v>
      </c>
      <c r="E197" s="21" t="s">
        <v>33</v>
      </c>
      <c r="F197" s="21" t="s">
        <v>651</v>
      </c>
      <c r="G197" s="21" t="s">
        <v>652</v>
      </c>
      <c r="H197" s="21" t="s">
        <v>653</v>
      </c>
    </row>
    <row r="198" spans="1:8" ht="28.5" customHeight="1" x14ac:dyDescent="0.15">
      <c r="A198" s="21">
        <v>156</v>
      </c>
      <c r="B198" s="21" t="s">
        <v>654</v>
      </c>
      <c r="C198" s="21" t="s">
        <v>20</v>
      </c>
      <c r="D198" s="22" t="s">
        <v>13</v>
      </c>
      <c r="E198" s="21" t="s">
        <v>33</v>
      </c>
      <c r="F198" s="21" t="s">
        <v>655</v>
      </c>
      <c r="G198" s="21" t="s">
        <v>656</v>
      </c>
      <c r="H198" s="21" t="s">
        <v>657</v>
      </c>
    </row>
    <row r="199" spans="1:8" ht="28.5" customHeight="1" x14ac:dyDescent="0.15">
      <c r="A199" s="21">
        <v>157</v>
      </c>
      <c r="B199" s="21" t="s">
        <v>658</v>
      </c>
      <c r="C199" s="21" t="s">
        <v>20</v>
      </c>
      <c r="D199" s="22" t="s">
        <v>13</v>
      </c>
      <c r="E199" s="21" t="s">
        <v>33</v>
      </c>
      <c r="F199" s="21" t="s">
        <v>659</v>
      </c>
      <c r="G199" s="21" t="s">
        <v>660</v>
      </c>
      <c r="H199" s="21" t="s">
        <v>661</v>
      </c>
    </row>
    <row r="200" spans="1:8" ht="28.5" customHeight="1" x14ac:dyDescent="0.15">
      <c r="A200" s="21">
        <v>158</v>
      </c>
      <c r="B200" s="21" t="s">
        <v>662</v>
      </c>
      <c r="C200" s="21" t="s">
        <v>22</v>
      </c>
      <c r="D200" s="22" t="s">
        <v>13</v>
      </c>
      <c r="E200" s="21" t="s">
        <v>33</v>
      </c>
      <c r="F200" s="21" t="s">
        <v>663</v>
      </c>
      <c r="G200" s="21" t="s">
        <v>664</v>
      </c>
      <c r="H200" s="21" t="s">
        <v>665</v>
      </c>
    </row>
    <row r="201" spans="1:8" ht="28.5" customHeight="1" x14ac:dyDescent="0.15">
      <c r="A201" s="21">
        <v>159</v>
      </c>
      <c r="B201" s="21" t="s">
        <v>666</v>
      </c>
      <c r="C201" s="21" t="s">
        <v>22</v>
      </c>
      <c r="D201" s="22" t="s">
        <v>13</v>
      </c>
      <c r="E201" s="21" t="s">
        <v>33</v>
      </c>
      <c r="F201" s="21" t="s">
        <v>667</v>
      </c>
      <c r="G201" s="21" t="s">
        <v>668</v>
      </c>
      <c r="H201" s="21" t="s">
        <v>669</v>
      </c>
    </row>
    <row r="202" spans="1:8" ht="28.5" customHeight="1" x14ac:dyDescent="0.15">
      <c r="A202" s="21">
        <v>160</v>
      </c>
      <c r="B202" s="21" t="s">
        <v>670</v>
      </c>
      <c r="C202" s="21" t="s">
        <v>20</v>
      </c>
      <c r="D202" s="22" t="s">
        <v>13</v>
      </c>
      <c r="E202" s="21" t="s">
        <v>33</v>
      </c>
      <c r="F202" s="21" t="s">
        <v>671</v>
      </c>
      <c r="G202" s="21" t="s">
        <v>672</v>
      </c>
      <c r="H202" s="21" t="s">
        <v>673</v>
      </c>
    </row>
    <row r="203" spans="1:8" ht="28.5" customHeight="1" x14ac:dyDescent="0.15">
      <c r="A203" s="21">
        <v>161</v>
      </c>
      <c r="B203" s="21" t="s">
        <v>674</v>
      </c>
      <c r="C203" s="21" t="s">
        <v>20</v>
      </c>
      <c r="D203" s="22" t="s">
        <v>13</v>
      </c>
      <c r="E203" s="21" t="s">
        <v>33</v>
      </c>
      <c r="F203" s="21" t="s">
        <v>675</v>
      </c>
      <c r="G203" s="21" t="s">
        <v>676</v>
      </c>
      <c r="H203" s="21" t="s">
        <v>677</v>
      </c>
    </row>
    <row r="204" spans="1:8" ht="28.5" customHeight="1" x14ac:dyDescent="0.15">
      <c r="A204" s="21">
        <v>162</v>
      </c>
      <c r="B204" s="21" t="s">
        <v>678</v>
      </c>
      <c r="C204" s="21" t="s">
        <v>22</v>
      </c>
      <c r="D204" s="22" t="s">
        <v>13</v>
      </c>
      <c r="E204" s="21" t="s">
        <v>33</v>
      </c>
      <c r="F204" s="21" t="s">
        <v>679</v>
      </c>
      <c r="G204" s="21" t="s">
        <v>680</v>
      </c>
      <c r="H204" s="21" t="s">
        <v>681</v>
      </c>
    </row>
    <row r="205" spans="1:8" ht="28.5" customHeight="1" x14ac:dyDescent="0.15">
      <c r="A205" s="21">
        <v>163</v>
      </c>
      <c r="B205" s="21" t="s">
        <v>682</v>
      </c>
      <c r="C205" s="21" t="s">
        <v>20</v>
      </c>
      <c r="D205" s="22" t="s">
        <v>13</v>
      </c>
      <c r="E205" s="21" t="s">
        <v>33</v>
      </c>
      <c r="F205" s="21" t="s">
        <v>683</v>
      </c>
      <c r="G205" s="21" t="s">
        <v>684</v>
      </c>
      <c r="H205" s="21" t="s">
        <v>685</v>
      </c>
    </row>
    <row r="206" spans="1:8" ht="28.5" customHeight="1" x14ac:dyDescent="0.15">
      <c r="A206" s="21">
        <v>164</v>
      </c>
      <c r="B206" s="21" t="s">
        <v>686</v>
      </c>
      <c r="C206" s="21" t="s">
        <v>21</v>
      </c>
      <c r="D206" s="22" t="s">
        <v>13</v>
      </c>
      <c r="E206" s="21" t="s">
        <v>34</v>
      </c>
      <c r="F206" s="21" t="s">
        <v>687</v>
      </c>
      <c r="G206" s="21" t="s">
        <v>688</v>
      </c>
      <c r="H206" s="21" t="s">
        <v>689</v>
      </c>
    </row>
    <row r="207" spans="1:8" ht="28.5" customHeight="1" x14ac:dyDescent="0.15">
      <c r="A207" s="21">
        <v>165</v>
      </c>
      <c r="B207" s="21" t="s">
        <v>690</v>
      </c>
      <c r="C207" s="21" t="s">
        <v>21</v>
      </c>
      <c r="D207" s="22" t="s">
        <v>13</v>
      </c>
      <c r="E207" s="21" t="s">
        <v>34</v>
      </c>
      <c r="F207" s="21" t="s">
        <v>691</v>
      </c>
      <c r="G207" s="21" t="s">
        <v>692</v>
      </c>
      <c r="H207" s="21" t="s">
        <v>693</v>
      </c>
    </row>
    <row r="208" spans="1:8" ht="28.5" customHeight="1" x14ac:dyDescent="0.15">
      <c r="A208" s="21">
        <v>166</v>
      </c>
      <c r="B208" s="21" t="s">
        <v>694</v>
      </c>
      <c r="C208" s="21" t="s">
        <v>22</v>
      </c>
      <c r="D208" s="22" t="s">
        <v>13</v>
      </c>
      <c r="E208" s="21" t="s">
        <v>34</v>
      </c>
      <c r="F208" s="21" t="s">
        <v>695</v>
      </c>
      <c r="G208" s="21" t="s">
        <v>696</v>
      </c>
      <c r="H208" s="21" t="s">
        <v>697</v>
      </c>
    </row>
    <row r="209" spans="1:9" ht="28.5" customHeight="1" x14ac:dyDescent="0.15">
      <c r="A209" s="21">
        <v>167</v>
      </c>
      <c r="B209" s="21" t="s">
        <v>698</v>
      </c>
      <c r="C209" s="21" t="s">
        <v>22</v>
      </c>
      <c r="D209" s="22" t="s">
        <v>13</v>
      </c>
      <c r="E209" s="21" t="s">
        <v>34</v>
      </c>
      <c r="F209" s="21" t="s">
        <v>699</v>
      </c>
      <c r="G209" s="21" t="s">
        <v>700</v>
      </c>
      <c r="H209" s="21" t="s">
        <v>701</v>
      </c>
    </row>
    <row r="210" spans="1:9" ht="28.5" customHeight="1" x14ac:dyDescent="0.15">
      <c r="A210" s="21">
        <v>168</v>
      </c>
      <c r="B210" s="21" t="s">
        <v>702</v>
      </c>
      <c r="C210" s="21" t="s">
        <v>22</v>
      </c>
      <c r="D210" s="22" t="s">
        <v>13</v>
      </c>
      <c r="E210" s="21" t="s">
        <v>34</v>
      </c>
      <c r="F210" s="21" t="s">
        <v>703</v>
      </c>
      <c r="G210" s="21" t="s">
        <v>704</v>
      </c>
      <c r="H210" s="21" t="s">
        <v>705</v>
      </c>
    </row>
    <row r="211" spans="1:9" ht="28.5" customHeight="1" x14ac:dyDescent="0.15">
      <c r="A211" s="21">
        <v>169</v>
      </c>
      <c r="B211" s="21" t="s">
        <v>706</v>
      </c>
      <c r="C211" s="21" t="s">
        <v>23</v>
      </c>
      <c r="D211" s="24" t="s">
        <v>17</v>
      </c>
      <c r="E211" s="21" t="s">
        <v>34</v>
      </c>
      <c r="F211" s="21" t="s">
        <v>707</v>
      </c>
      <c r="G211" s="21" t="s">
        <v>708</v>
      </c>
      <c r="H211" s="21" t="s">
        <v>709</v>
      </c>
      <c r="I211" s="25" t="s">
        <v>762</v>
      </c>
    </row>
    <row r="212" spans="1:9" ht="28.5" customHeight="1" x14ac:dyDescent="0.15">
      <c r="A212" s="21">
        <v>170</v>
      </c>
      <c r="B212" s="21" t="s">
        <v>710</v>
      </c>
      <c r="C212" s="21" t="s">
        <v>23</v>
      </c>
      <c r="D212" s="24" t="s">
        <v>17</v>
      </c>
      <c r="E212" s="21" t="s">
        <v>34</v>
      </c>
      <c r="F212" s="21" t="s">
        <v>711</v>
      </c>
      <c r="G212" s="21" t="s">
        <v>712</v>
      </c>
      <c r="H212" s="21" t="s">
        <v>713</v>
      </c>
      <c r="I212" s="25" t="s">
        <v>762</v>
      </c>
    </row>
    <row r="213" spans="1:9" ht="28.5" customHeight="1" x14ac:dyDescent="0.15">
      <c r="A213" s="21">
        <v>171</v>
      </c>
      <c r="B213" s="21" t="s">
        <v>714</v>
      </c>
      <c r="C213" s="21" t="s">
        <v>23</v>
      </c>
      <c r="D213" s="26" t="s">
        <v>17</v>
      </c>
      <c r="E213" s="21" t="s">
        <v>34</v>
      </c>
      <c r="F213" s="21" t="s">
        <v>715</v>
      </c>
      <c r="G213" s="21" t="s">
        <v>716</v>
      </c>
      <c r="H213" s="21" t="s">
        <v>717</v>
      </c>
      <c r="I213" s="25" t="s">
        <v>763</v>
      </c>
    </row>
    <row r="214" spans="1:9" ht="28.5" customHeight="1" x14ac:dyDescent="0.15">
      <c r="A214" s="21">
        <v>172</v>
      </c>
      <c r="B214" s="21" t="s">
        <v>718</v>
      </c>
      <c r="C214" s="21" t="s">
        <v>23</v>
      </c>
      <c r="D214" s="26" t="s">
        <v>17</v>
      </c>
      <c r="E214" s="21" t="s">
        <v>34</v>
      </c>
      <c r="F214" s="21" t="s">
        <v>719</v>
      </c>
      <c r="G214" s="21" t="s">
        <v>720</v>
      </c>
      <c r="H214" s="21" t="s">
        <v>721</v>
      </c>
      <c r="I214" s="25" t="s">
        <v>764</v>
      </c>
    </row>
    <row r="215" spans="1:9" ht="28.5" customHeight="1" x14ac:dyDescent="0.15">
      <c r="A215" s="21">
        <v>173</v>
      </c>
      <c r="B215" s="21" t="s">
        <v>722</v>
      </c>
      <c r="C215" s="21" t="s">
        <v>21</v>
      </c>
      <c r="D215" s="22" t="s">
        <v>13</v>
      </c>
      <c r="E215" s="21" t="s">
        <v>34</v>
      </c>
      <c r="F215" s="21" t="s">
        <v>723</v>
      </c>
      <c r="G215" s="21" t="s">
        <v>724</v>
      </c>
      <c r="H215" s="21"/>
    </row>
    <row r="216" spans="1:9" ht="28.5" customHeight="1" x14ac:dyDescent="0.15">
      <c r="A216" s="21">
        <v>174</v>
      </c>
      <c r="B216" s="21" t="s">
        <v>725</v>
      </c>
      <c r="C216" s="21" t="s">
        <v>21</v>
      </c>
      <c r="D216" s="22" t="s">
        <v>13</v>
      </c>
      <c r="E216" s="21" t="s">
        <v>34</v>
      </c>
      <c r="F216" s="21" t="s">
        <v>726</v>
      </c>
      <c r="G216" s="21" t="s">
        <v>727</v>
      </c>
      <c r="H216" s="21" t="s">
        <v>728</v>
      </c>
    </row>
    <row r="217" spans="1:9" ht="28.5" customHeight="1" x14ac:dyDescent="0.15">
      <c r="A217" s="21">
        <v>175</v>
      </c>
      <c r="B217" s="21" t="s">
        <v>729</v>
      </c>
      <c r="C217" s="21" t="s">
        <v>21</v>
      </c>
      <c r="D217" s="22" t="s">
        <v>13</v>
      </c>
      <c r="E217" s="21" t="s">
        <v>34</v>
      </c>
      <c r="F217" s="21" t="s">
        <v>730</v>
      </c>
      <c r="G217" s="21" t="s">
        <v>731</v>
      </c>
      <c r="H217" s="21" t="s">
        <v>732</v>
      </c>
    </row>
    <row r="218" spans="1:9" ht="28.5" customHeight="1" x14ac:dyDescent="0.15">
      <c r="A218" s="21">
        <v>176</v>
      </c>
      <c r="B218" s="21" t="s">
        <v>733</v>
      </c>
      <c r="C218" s="21" t="s">
        <v>20</v>
      </c>
      <c r="D218" s="24" t="s">
        <v>17</v>
      </c>
      <c r="E218" s="21" t="s">
        <v>35</v>
      </c>
      <c r="F218" s="21" t="s">
        <v>734</v>
      </c>
      <c r="G218" s="21" t="s">
        <v>735</v>
      </c>
      <c r="H218" s="21" t="s">
        <v>736</v>
      </c>
      <c r="I218" s="25" t="s">
        <v>765</v>
      </c>
    </row>
    <row r="219" spans="1:9" ht="28.5" customHeight="1" x14ac:dyDescent="0.15">
      <c r="A219" s="21">
        <v>177</v>
      </c>
      <c r="B219" s="21" t="s">
        <v>737</v>
      </c>
      <c r="C219" s="21" t="s">
        <v>20</v>
      </c>
      <c r="D219" s="22" t="s">
        <v>13</v>
      </c>
      <c r="E219" s="21" t="s">
        <v>35</v>
      </c>
      <c r="F219" s="21" t="s">
        <v>738</v>
      </c>
      <c r="G219" s="21"/>
      <c r="H219" s="21" t="s">
        <v>739</v>
      </c>
    </row>
    <row r="220" spans="1:9" ht="28.5" customHeight="1" x14ac:dyDescent="0.15">
      <c r="A220" s="21">
        <v>178</v>
      </c>
      <c r="B220" s="21" t="s">
        <v>740</v>
      </c>
      <c r="C220" s="21" t="s">
        <v>20</v>
      </c>
      <c r="D220" s="22" t="s">
        <v>13</v>
      </c>
      <c r="E220" s="21" t="s">
        <v>36</v>
      </c>
      <c r="F220" s="21" t="s">
        <v>741</v>
      </c>
      <c r="G220" s="21" t="s">
        <v>742</v>
      </c>
      <c r="H220" s="21" t="s">
        <v>743</v>
      </c>
    </row>
    <row r="221" spans="1:9" ht="28.5" customHeight="1" x14ac:dyDescent="0.15">
      <c r="A221" s="21">
        <v>179</v>
      </c>
      <c r="B221" s="21" t="s">
        <v>744</v>
      </c>
      <c r="C221" s="21" t="s">
        <v>20</v>
      </c>
      <c r="D221" s="22" t="s">
        <v>13</v>
      </c>
      <c r="E221" s="21" t="s">
        <v>36</v>
      </c>
      <c r="F221" s="21" t="s">
        <v>745</v>
      </c>
      <c r="G221" s="21" t="s">
        <v>746</v>
      </c>
      <c r="H221" s="21" t="s">
        <v>743</v>
      </c>
    </row>
    <row r="222" spans="1:9" ht="28.5" customHeight="1" x14ac:dyDescent="0.15">
      <c r="A222" s="21">
        <v>180</v>
      </c>
      <c r="B222" s="21" t="s">
        <v>747</v>
      </c>
      <c r="C222" s="21" t="s">
        <v>21</v>
      </c>
      <c r="D222" s="22" t="s">
        <v>13</v>
      </c>
      <c r="E222" s="21" t="s">
        <v>36</v>
      </c>
      <c r="F222" s="21" t="s">
        <v>748</v>
      </c>
      <c r="G222" s="21" t="s">
        <v>749</v>
      </c>
      <c r="H222" s="21" t="s">
        <v>743</v>
      </c>
    </row>
    <row r="223" spans="1:9" ht="28.5" customHeight="1" x14ac:dyDescent="0.15">
      <c r="A223" s="21">
        <v>181</v>
      </c>
      <c r="B223" s="21" t="s">
        <v>750</v>
      </c>
      <c r="C223" s="21" t="s">
        <v>20</v>
      </c>
      <c r="D223" s="22" t="s">
        <v>13</v>
      </c>
      <c r="E223" s="21" t="s">
        <v>37</v>
      </c>
      <c r="F223" s="21" t="s">
        <v>751</v>
      </c>
      <c r="G223" s="21" t="s">
        <v>752</v>
      </c>
      <c r="H223" s="21" t="s">
        <v>753</v>
      </c>
    </row>
    <row r="224" spans="1:9" ht="28.5" customHeight="1" x14ac:dyDescent="0.15">
      <c r="A224" s="21">
        <v>182</v>
      </c>
      <c r="B224" s="21" t="s">
        <v>754</v>
      </c>
      <c r="C224" s="21" t="s">
        <v>20</v>
      </c>
      <c r="D224" s="22" t="s">
        <v>13</v>
      </c>
      <c r="E224" s="21" t="s">
        <v>37</v>
      </c>
      <c r="F224" s="21" t="s">
        <v>755</v>
      </c>
      <c r="G224" s="21" t="s">
        <v>756</v>
      </c>
      <c r="H224" s="21" t="s">
        <v>757</v>
      </c>
    </row>
    <row r="226" spans="1:8" ht="12" x14ac:dyDescent="0.15">
      <c r="A226" s="5" t="s">
        <v>766</v>
      </c>
      <c r="B226" s="6"/>
      <c r="C226" s="6"/>
      <c r="D226" s="6"/>
      <c r="E226" s="5"/>
      <c r="F226" s="6"/>
      <c r="G226" s="6"/>
      <c r="H226" s="6"/>
    </row>
    <row r="227" spans="1:8" ht="28.5" customHeight="1" x14ac:dyDescent="0.15">
      <c r="A227" s="27" t="s">
        <v>767</v>
      </c>
      <c r="B227" s="27" t="s">
        <v>768</v>
      </c>
      <c r="C227" s="27" t="s">
        <v>769</v>
      </c>
      <c r="D227" s="27" t="s">
        <v>770</v>
      </c>
      <c r="E227" s="27" t="s">
        <v>771</v>
      </c>
      <c r="F227" s="27" t="s">
        <v>772</v>
      </c>
      <c r="G227" s="27" t="s">
        <v>773</v>
      </c>
      <c r="H227" s="27" t="s">
        <v>774</v>
      </c>
    </row>
    <row r="228" spans="1:8" ht="28.5" customHeight="1" x14ac:dyDescent="0.15">
      <c r="A228" s="27" t="s">
        <v>775</v>
      </c>
      <c r="B228" s="27" t="s">
        <v>776</v>
      </c>
      <c r="C228" s="27" t="s">
        <v>777</v>
      </c>
      <c r="D228" s="27" t="s">
        <v>778</v>
      </c>
      <c r="E228" s="27" t="s">
        <v>779</v>
      </c>
      <c r="F228" s="27"/>
      <c r="G228" s="27" t="s">
        <v>780</v>
      </c>
      <c r="H228" s="27"/>
    </row>
    <row r="229" spans="1:8" ht="28.5" customHeight="1" x14ac:dyDescent="0.15">
      <c r="A229" s="27" t="s">
        <v>781</v>
      </c>
      <c r="B229" s="27" t="s">
        <v>782</v>
      </c>
      <c r="C229" s="27" t="s">
        <v>783</v>
      </c>
      <c r="D229" s="27" t="s">
        <v>784</v>
      </c>
      <c r="E229" s="27" t="s">
        <v>785</v>
      </c>
      <c r="F229" s="27"/>
      <c r="G229" s="27" t="s">
        <v>786</v>
      </c>
      <c r="H229" s="27"/>
    </row>
    <row r="230" spans="1:8" ht="28.5" customHeight="1" x14ac:dyDescent="0.15">
      <c r="A230" s="27" t="s">
        <v>787</v>
      </c>
      <c r="B230" s="27" t="s">
        <v>788</v>
      </c>
      <c r="C230" s="27" t="s">
        <v>844</v>
      </c>
      <c r="D230" s="27" t="s">
        <v>789</v>
      </c>
      <c r="E230" s="27" t="s">
        <v>790</v>
      </c>
      <c r="F230" s="27"/>
      <c r="G230" s="27" t="s">
        <v>791</v>
      </c>
      <c r="H230" s="27"/>
    </row>
    <row r="231" spans="1:8" ht="28.5" customHeight="1" x14ac:dyDescent="0.15">
      <c r="A231" s="27" t="s">
        <v>792</v>
      </c>
      <c r="B231" s="27" t="s">
        <v>793</v>
      </c>
      <c r="C231" s="27" t="s">
        <v>794</v>
      </c>
      <c r="D231" s="27" t="s">
        <v>795</v>
      </c>
      <c r="E231" s="27" t="s">
        <v>796</v>
      </c>
      <c r="F231" s="27"/>
      <c r="G231" s="27" t="s">
        <v>797</v>
      </c>
      <c r="H231" s="27"/>
    </row>
    <row r="232" spans="1:8" ht="28.5" customHeight="1" x14ac:dyDescent="0.15">
      <c r="A232" s="27" t="s">
        <v>798</v>
      </c>
      <c r="B232" s="27" t="s">
        <v>799</v>
      </c>
      <c r="C232" s="27" t="s">
        <v>845</v>
      </c>
      <c r="D232" s="27" t="s">
        <v>800</v>
      </c>
      <c r="E232" s="27" t="s">
        <v>801</v>
      </c>
      <c r="F232" s="27"/>
      <c r="G232" s="27" t="s">
        <v>802</v>
      </c>
      <c r="H232" s="27"/>
    </row>
    <row r="233" spans="1:8" ht="28.5" customHeight="1" x14ac:dyDescent="0.15">
      <c r="A233" s="27" t="s">
        <v>803</v>
      </c>
      <c r="B233" s="27" t="s">
        <v>804</v>
      </c>
      <c r="C233" s="27" t="s">
        <v>846</v>
      </c>
      <c r="D233" s="27" t="s">
        <v>805</v>
      </c>
      <c r="E233" s="27" t="s">
        <v>806</v>
      </c>
      <c r="F233" s="27"/>
      <c r="G233" s="27" t="s">
        <v>807</v>
      </c>
      <c r="H233" s="27"/>
    </row>
    <row r="234" spans="1:8" ht="28.5" customHeight="1" x14ac:dyDescent="0.15">
      <c r="A234" s="27" t="s">
        <v>808</v>
      </c>
      <c r="B234" s="27" t="s">
        <v>809</v>
      </c>
      <c r="C234" s="27" t="s">
        <v>847</v>
      </c>
      <c r="D234" s="27" t="s">
        <v>810</v>
      </c>
      <c r="E234" s="27" t="s">
        <v>811</v>
      </c>
      <c r="F234" s="27"/>
      <c r="G234" s="27" t="s">
        <v>812</v>
      </c>
      <c r="H234" s="27"/>
    </row>
    <row r="235" spans="1:8" ht="28.5" customHeight="1" x14ac:dyDescent="0.15">
      <c r="A235" s="27" t="s">
        <v>813</v>
      </c>
      <c r="B235" s="27" t="s">
        <v>814</v>
      </c>
      <c r="C235" s="27" t="s">
        <v>847</v>
      </c>
      <c r="D235" s="27" t="s">
        <v>815</v>
      </c>
      <c r="E235" s="27" t="s">
        <v>816</v>
      </c>
      <c r="F235" s="27"/>
      <c r="G235" s="27" t="s">
        <v>817</v>
      </c>
      <c r="H235" s="27"/>
    </row>
    <row r="236" spans="1:8" ht="28.5" customHeight="1" x14ac:dyDescent="0.15">
      <c r="A236" s="27" t="s">
        <v>818</v>
      </c>
      <c r="B236" s="27" t="s">
        <v>848</v>
      </c>
      <c r="C236" s="27" t="s">
        <v>819</v>
      </c>
      <c r="D236" s="27" t="s">
        <v>820</v>
      </c>
      <c r="E236" s="27" t="s">
        <v>821</v>
      </c>
      <c r="F236" s="27"/>
      <c r="G236" s="27" t="s">
        <v>822</v>
      </c>
      <c r="H236" s="27"/>
    </row>
    <row r="237" spans="1:8" ht="28.5" customHeight="1" x14ac:dyDescent="0.15">
      <c r="A237" s="27" t="s">
        <v>823</v>
      </c>
      <c r="B237" s="27" t="s">
        <v>824</v>
      </c>
      <c r="C237" s="27" t="s">
        <v>825</v>
      </c>
      <c r="D237" s="27" t="s">
        <v>826</v>
      </c>
      <c r="E237" s="27" t="s">
        <v>827</v>
      </c>
      <c r="F237" s="27"/>
      <c r="G237" s="27" t="s">
        <v>828</v>
      </c>
      <c r="H237" s="27"/>
    </row>
    <row r="238" spans="1:8" ht="28.5" customHeight="1" x14ac:dyDescent="0.15">
      <c r="A238" s="27" t="s">
        <v>829</v>
      </c>
      <c r="B238" s="27" t="s">
        <v>830</v>
      </c>
      <c r="C238" s="27" t="s">
        <v>849</v>
      </c>
      <c r="D238" s="27" t="s">
        <v>831</v>
      </c>
      <c r="E238" s="27" t="s">
        <v>832</v>
      </c>
      <c r="F238" s="27"/>
      <c r="G238" s="27" t="s">
        <v>833</v>
      </c>
      <c r="H238" s="27"/>
    </row>
    <row r="239" spans="1:8" ht="28.5" customHeight="1" x14ac:dyDescent="0.15">
      <c r="A239" s="27" t="s">
        <v>834</v>
      </c>
      <c r="B239" s="27" t="s">
        <v>850</v>
      </c>
      <c r="C239" s="27" t="s">
        <v>851</v>
      </c>
      <c r="D239" s="27" t="s">
        <v>835</v>
      </c>
      <c r="E239" s="27" t="s">
        <v>836</v>
      </c>
      <c r="F239" s="27"/>
      <c r="G239" s="27" t="s">
        <v>837</v>
      </c>
      <c r="H239" s="27"/>
    </row>
    <row r="240" spans="1:8" ht="28.5" customHeight="1" x14ac:dyDescent="0.15">
      <c r="A240" s="27" t="s">
        <v>838</v>
      </c>
      <c r="B240" s="27" t="s">
        <v>839</v>
      </c>
      <c r="C240" s="27" t="s">
        <v>840</v>
      </c>
      <c r="D240" s="27" t="s">
        <v>841</v>
      </c>
      <c r="E240" s="27" t="s">
        <v>842</v>
      </c>
      <c r="F240" s="27"/>
      <c r="G240" s="27" t="s">
        <v>843</v>
      </c>
      <c r="H240" s="27"/>
    </row>
  </sheetData>
  <mergeCells count="20">
    <mergeCell ref="A226:D226"/>
    <mergeCell ref="E226:H226"/>
    <mergeCell ref="A41:H41"/>
    <mergeCell ref="A20:J20"/>
    <mergeCell ref="C35:D35"/>
    <mergeCell ref="C36:D36"/>
    <mergeCell ref="C37:D37"/>
    <mergeCell ref="C38:D38"/>
    <mergeCell ref="C39:D39"/>
    <mergeCell ref="A12:H12"/>
    <mergeCell ref="A1:J2"/>
    <mergeCell ref="A34:D34"/>
    <mergeCell ref="A4:D4"/>
    <mergeCell ref="A3:J3"/>
    <mergeCell ref="C5:D5"/>
    <mergeCell ref="C6:D6"/>
    <mergeCell ref="C7:D7"/>
    <mergeCell ref="C8:D8"/>
    <mergeCell ref="C9:D9"/>
    <mergeCell ref="C10:D10"/>
  </mergeCells>
  <phoneticPr fontId="2" type="noConversion"/>
  <dataValidations count="2">
    <dataValidation type="list" allowBlank="1" error="只能填 P0/P1/P2/P3" sqref="C43:C224 C227:C499" xr:uid="{00000000-0002-0000-0000-000000000000}">
      <formula1>"P0,P1,P2,P3"</formula1>
    </dataValidation>
    <dataValidation type="list" allowBlank="1" error="请从下拉选项选择" sqref="D227:D499 D43:D224" xr:uid="{00000000-0002-0000-0000-000001000000}">
      <formula1>"已完成,联调中,开发中,开发中（前后端已调通，待Linux开发）,未开始"</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功能点清单与汇总统计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xingcheng ren</cp:lastModifiedBy>
  <dcterms:created xsi:type="dcterms:W3CDTF">2026-04-30T05:56:11Z</dcterms:created>
  <dcterms:modified xsi:type="dcterms:W3CDTF">2026-04-30T08:35:27Z</dcterms:modified>
</cp:coreProperties>
</file>